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18.xml" ContentType="application/vnd.openxmlformats-officedocument.drawingml.chart+xml"/>
  <Override PartName="/xl/charts/chart17.xml" ContentType="application/vnd.openxmlformats-officedocument.drawingml.chart+xml"/>
  <Override PartName="/xl/charts/chart16.xml" ContentType="application/vnd.openxmlformats-officedocument.drawingml.chart+xml"/>
  <Override PartName="/xl/charts/chart15.xml" ContentType="application/vnd.openxmlformats-officedocument.drawingml.chart+xml"/>
  <Override PartName="/xl/charts/chart14.xml" ContentType="application/vnd.openxmlformats-officedocument.drawingml.chart+xml"/>
  <Override PartName="/xl/charts/chart13.xml" ContentType="application/vnd.openxmlformats-officedocument.drawingml.chart+xml"/>
  <Override PartName="/xl/charts/chart12.xml" ContentType="application/vnd.openxmlformats-officedocument.drawingml.chart+xml"/>
  <Override PartName="/xl/charts/chart11.xml" ContentType="application/vnd.openxmlformats-officedocument.drawingml.chart+xml"/>
  <Override PartName="/xl/charts/chart10.xml" ContentType="application/vnd.openxmlformats-officedocument.drawingml.chart+xml"/>
  <Override PartName="/xl/charts/chart9.xml" ContentType="application/vnd.openxmlformats-officedocument.drawingml.chart+xml"/>
  <Override PartName="/xl/charts/chart8.xml" ContentType="application/vnd.openxmlformats-officedocument.drawingml.chart+xml"/>
  <Override PartName="/xl/charts/chart7.xml" ContentType="application/vnd.openxmlformats-officedocument.drawingml.chart+xml"/>
  <Override PartName="/xl/charts/chart6.xml" ContentType="application/vnd.openxmlformats-officedocument.drawingml.chart+xml"/>
  <Override PartName="/xl/charts/chart5.xml" ContentType="application/vnd.openxmlformats-officedocument.drawingml.chart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sheet8.xml" ContentType="application/vnd.openxmlformats-officedocument.spreadsheetml.worksheet+xml"/>
  <Override PartName="/xl/worksheets/_rels/sheet8.xml.rels" ContentType="application/vnd.openxmlformats-package.relationships+xml"/>
  <Override PartName="/xl/worksheets/_rels/sheet1.xml.rels" ContentType="application/vnd.openxmlformats-package.relationships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369" firstSheet="0" activeTab="0"/>
  </bookViews>
  <sheets>
    <sheet name="dw" sheetId="1" state="visible" r:id="rId2"/>
    <sheet name="Sediments" sheetId="2" state="visible" r:id="rId3"/>
    <sheet name="Ratios_HID" sheetId="3" state="hidden" r:id="rId4"/>
    <sheet name="Ratios_HID1" sheetId="4" state="hidden" r:id="rId5"/>
    <sheet name="%" sheetId="5" state="visible" r:id="rId6"/>
    <sheet name="Pruebas t y z (2 muestras)1" sheetId="6" state="visible" r:id="rId7"/>
    <sheet name="Pruebas t y z (2 muestras)" sheetId="7" state="visible" r:id="rId8"/>
    <sheet name="Graphs" sheetId="8" state="visible" r:id="rId9"/>
  </sheets>
  <definedNames>
    <definedName function="false" hidden="false" name="xdata1" vbProcedure="false">ROW(OFFSET(#ref!,0,0,513,1))-19*INT((-1/2+ROW(OFFSET(#ref!,0,0,513,1)))/19)</definedName>
    <definedName function="false" hidden="false" name="xdata10" vbProcedure="false">ROW(OFFSET(#ref!,0,0,513,1))-19*INT((-1/2+ROW(OFFSET(#ref!,0,0,513,1)))/19)</definedName>
    <definedName function="false" hidden="false" name="xdata11" vbProcedure="false">ROW(OFFSET(#ref!,0,0,285,1))-15*INT((-1/2+ROW(OFFSET(#ref!,0,0,285,1)))/15)</definedName>
    <definedName function="false" hidden="false" name="xdata2" vbProcedure="false">ROW(OFFSET(#ref!,0,0,513,1))-19*INT((-1/2+ROW(OFFSET(#ref!,0,0,513,1)))/19)</definedName>
    <definedName function="false" hidden="false" name="xdata3" vbProcedure="false">ROW(OFFSET(#ref!,0,0,513,1))-19*INT((-1/2+ROW(OFFSET(#ref!,0,0,513,1)))/19)</definedName>
    <definedName function="false" hidden="false" name="xdata4" vbProcedure="false">ROW(OFFSET(#ref!,0,0,513,1))-19*INT((-1/2+ROW(OFFSET(#ref!,0,0,513,1)))/19)</definedName>
    <definedName function="false" hidden="false" name="xdata5" vbProcedure="false">ROW(OFFSET(#ref!,0,0,513,1))-19*INT((-1/2+ROW(OFFSET(#ref!,0,0,513,1)))/19)</definedName>
    <definedName function="false" hidden="false" name="xdata6" vbProcedure="false">ROW(OFFSET(#ref!,0,0,513,1))-19*INT((-1/2+ROW(OFFSET(#ref!,0,0,513,1)))/19)</definedName>
    <definedName function="false" hidden="false" name="xdata7" vbProcedure="false">ROW(OFFSET(#ref!,0,0,513,1))-19*INT((-1/2+ROW(OFFSET(#ref!,0,0,513,1)))/19)</definedName>
    <definedName function="false" hidden="false" name="xdata8" vbProcedure="false">ROW(OFFSET(#ref!,0,0,513,1))-19*INT((-1/2+ROW(OFFSET(#ref!,0,0,513,1)))/19)</definedName>
    <definedName function="false" hidden="false" name="xdata9" vbProcedure="false">ROW(OFFSET(#ref!,0,0,513,1))-19*INT((-1/2+ROW(OFFSET(#ref!,0,0,513,1)))/19)</definedName>
    <definedName function="false" hidden="false" name="ydata1" vbProcedure="false">1+INT((ROW(OFFSET(#ref!,0,0,513,1))-1/2)/19)</definedName>
    <definedName function="false" hidden="false" name="ydata10" vbProcedure="false">1+INT((ROW(OFFSET(#ref!,0,0,513,1))-1/2)/19)</definedName>
    <definedName function="false" hidden="false" name="ydata11" vbProcedure="false">1+INT((ROW(OFFSET(#ref!,0,0,285,1))-1/2)/15)</definedName>
    <definedName function="false" hidden="false" name="ydata2" vbProcedure="false">1+INT((ROW(OFFSET(#ref!,0,0,513,1))-1/2)/19)</definedName>
    <definedName function="false" hidden="false" name="ydata3" vbProcedure="false">1+INT((ROW(OFFSET(#ref!,0,0,513,1))-1/2)/19)</definedName>
    <definedName function="false" hidden="false" name="ydata4" vbProcedure="false">1+INT((ROW(OFFSET(#ref!,0,0,513,1))-1/2)/19)</definedName>
    <definedName function="false" hidden="false" name="ydata5" vbProcedure="false">1+INT((ROW(OFFSET(#ref!,0,0,513,1))-1/2)/19)</definedName>
    <definedName function="false" hidden="false" name="ydata6" vbProcedure="false">1+INT((ROW(OFFSET(#ref!,0,0,513,1))-1/2)/19)</definedName>
    <definedName function="false" hidden="false" name="ydata7" vbProcedure="false">1+INT((ROW(OFFSET(#ref!,0,0,513,1))-1/2)/19)</definedName>
    <definedName function="false" hidden="false" name="ydata8" vbProcedure="false">1+INT((ROW(OFFSET(#ref!,0,0,513,1))-1/2)/19)</definedName>
    <definedName function="false" hidden="false" name="ydata9" vbProcedure="false">1+INT((ROW(OFFSET(#ref!,0,0,513,1))-1/2)/19)</definedName>
    <definedName function="false" hidden="false" localSheetId="5" name="xdata1" vbProcedure="false">ROW(OFFSET('Pruebas t y z (2 muestras)1'!$B$1,0,0,792,1))-24*INT((-1/2+ROW(OFFSET('Pruebas t y z (2 muestras)1'!$B$1,0,0,792,1)))/24)</definedName>
    <definedName function="false" hidden="false" localSheetId="5" name="xdata2" vbProcedure="false">ROW(OFFSET('Pruebas t y z (2 muestras)1'!$B$1,0,0,792,1))-24*INT((-1/2+ROW(OFFSET('Pruebas t y z (2 muestras)1'!$B$1,0,0,792,1)))/24)</definedName>
    <definedName function="false" hidden="false" localSheetId="5" name="xdata3" vbProcedure="false">ROW(OFFSET('Pruebas t y z (2 muestras)1'!$B$1,0,0,792,1))-24*INT((-1/2+ROW(OFFSET('Pruebas t y z (2 muestras)1'!$B$1,0,0,792,1)))/24)</definedName>
    <definedName function="false" hidden="false" localSheetId="5" name="xdata4" vbProcedure="false">ROW(OFFSET('Pruebas t y z (2 muestras)1'!$B$1,0,0,792,1))-24*INT((-1/2+ROW(OFFSET('Pruebas t y z (2 muestras)1'!$B$1,0,0,792,1)))/24)</definedName>
    <definedName function="false" hidden="false" localSheetId="5" name="xdata5" vbProcedure="false">ROW(OFFSET('Pruebas t y z (2 muestras)1'!$B$1,0,0,792,1))-24*INT((-1/2+ROW(OFFSET('Pruebas t y z (2 muestras)1'!$B$1,0,0,792,1)))/24)</definedName>
    <definedName function="false" hidden="false" localSheetId="5" name="xdata6" vbProcedure="false">ROW(OFFSET('Pruebas t y z (2 muestras)1'!$B$1,0,0,792,1))-24*INT((-1/2+ROW(OFFSET('Pruebas t y z (2 muestras)1'!$B$1,0,0,792,1)))/24)</definedName>
    <definedName function="false" hidden="false" localSheetId="5" name="xdata7" vbProcedure="false">ROW(OFFSET('Pruebas t y z (2 muestras)1'!$B$1,0,0,792,1))-24*INT((-1/2+ROW(OFFSET('Pruebas t y z (2 muestras)1'!$B$1,0,0,792,1)))/24)</definedName>
    <definedName function="false" hidden="false" localSheetId="5" name="xdata8" vbProcedure="false">ROW(OFFSET('Pruebas t y z (2 muestras)1'!$B$1,0,0,558,1))-18*INT((-1/2+ROW(OFFSET('Pruebas t y z (2 muestras)1'!$B$1,0,0,558,1)))/18)</definedName>
    <definedName function="false" hidden="false" localSheetId="5" name="xdata9" vbProcedure="false">ROW(OFFSET('Pruebas t y z (2 muestras)1'!$B$1,0,0,792,1))-24*INT((-1/2+ROW(OFFSET('Pruebas t y z (2 muestras)1'!$B$1,0,0,792,1)))/24)</definedName>
    <definedName function="false" hidden="false" localSheetId="5" name="ydata1" vbProcedure="false">1+INT((ROW(OFFSET('Pruebas t y z (2 muestras)1'!$B$1,0,0,792,1))-1/2)/24)</definedName>
    <definedName function="false" hidden="false" localSheetId="5" name="ydata2" vbProcedure="false">1+INT((ROW(OFFSET('Pruebas t y z (2 muestras)1'!$B$1,0,0,792,1))-1/2)/24)</definedName>
    <definedName function="false" hidden="false" localSheetId="5" name="ydata3" vbProcedure="false">1+INT((ROW(OFFSET('Pruebas t y z (2 muestras)1'!$B$1,0,0,792,1))-1/2)/24)</definedName>
    <definedName function="false" hidden="false" localSheetId="5" name="ydata4" vbProcedure="false">1+INT((ROW(OFFSET('Pruebas t y z (2 muestras)1'!$B$1,0,0,792,1))-1/2)/24)</definedName>
    <definedName function="false" hidden="false" localSheetId="5" name="ydata5" vbProcedure="false">1+INT((ROW(OFFSET('Pruebas t y z (2 muestras)1'!$B$1,0,0,792,1))-1/2)/24)</definedName>
    <definedName function="false" hidden="false" localSheetId="5" name="ydata6" vbProcedure="false">1+INT((ROW(OFFSET('Pruebas t y z (2 muestras)1'!$B$1,0,0,792,1))-1/2)/24)</definedName>
    <definedName function="false" hidden="false" localSheetId="5" name="ydata7" vbProcedure="false">1+INT((ROW(OFFSET('Pruebas t y z (2 muestras)1'!$B$1,0,0,792,1))-1/2)/24)</definedName>
    <definedName function="false" hidden="false" localSheetId="5" name="ydata8" vbProcedure="false">1+INT((ROW(OFFSET('Pruebas t y z (2 muestras)1'!$B$1,0,0,558,1))-1/2)/18)</definedName>
    <definedName function="false" hidden="false" localSheetId="5" name="ydata9" vbProcedure="false">1+INT((ROW(OFFSET('Pruebas t y z (2 muestras)1'!$B$1,0,0,792,1))-1/2)/24)</definedName>
    <definedName function="false" hidden="false" localSheetId="6" name="xdata1" vbProcedure="false">ROW(OFFSET('Pruebas t y z (2 muestras)'!$B$1,0,0,792,1))-24*INT((-1/2+ROW(OFFSET('Pruebas t y z (2 muestras)'!$B$1,0,0,792,1)))/24)</definedName>
    <definedName function="false" hidden="false" localSheetId="6" name="xdata10" vbProcedure="false">ROW(OFFSET('Pruebas t y z (2 muestras)'!$B$1,0,0,744,1))-24*INT((-1/2+ROW(OFFSET('Pruebas t y z (2 muestras)'!$B$1,0,0,744,1)))/24)</definedName>
    <definedName function="false" hidden="false" localSheetId="6" name="xdata11" vbProcedure="false">ROW(OFFSET('Pruebas t y z (2 muestras)'!$B$1,0,0,408,1))-17*INT((-1/2+ROW(OFFSET('Pruebas t y z (2 muestras)'!$B$1,0,0,408,1)))/17)</definedName>
    <definedName function="false" hidden="false" localSheetId="6" name="xdata2" vbProcedure="false">ROW(OFFSET('Pruebas t y z (2 muestras)'!$B$1,0,0,759,1))-23*INT((-1/2+ROW(OFFSET('Pruebas t y z (2 muestras)'!$B$1,0,0,759,1)))/23)</definedName>
    <definedName function="false" hidden="false" localSheetId="6" name="xdata3" vbProcedure="false">ROW(OFFSET('Pruebas t y z (2 muestras)'!$B$1,0,0,768,1))-24*INT((-1/2+ROW(OFFSET('Pruebas t y z (2 muestras)'!$B$1,0,0,768,1)))/24)</definedName>
    <definedName function="false" hidden="false" localSheetId="6" name="xdata4" vbProcedure="false">ROW(OFFSET('Pruebas t y z (2 muestras)'!$B$1,0,0,759,1))-23*INT((-1/2+ROW(OFFSET('Pruebas t y z (2 muestras)'!$B$1,0,0,759,1)))/23)</definedName>
    <definedName function="false" hidden="false" localSheetId="6" name="xdata5" vbProcedure="false">ROW(OFFSET('Pruebas t y z (2 muestras)'!$B$1,0,0,759,1))-23*INT((-1/2+ROW(OFFSET('Pruebas t y z (2 muestras)'!$B$1,0,0,759,1)))/23)</definedName>
    <definedName function="false" hidden="false" localSheetId="6" name="xdata6" vbProcedure="false">ROW(OFFSET('Pruebas t y z (2 muestras)'!$B$1,0,0,432,1))-18*INT((-1/2+ROW(OFFSET('Pruebas t y z (2 muestras)'!$B$1,0,0,432,1)))/18)</definedName>
    <definedName function="false" hidden="false" localSheetId="6" name="xdata7" vbProcedure="false">ROW(OFFSET('Pruebas t y z (2 muestras)'!$B$1,0,0,744,1))-24*INT((-1/2+ROW(OFFSET('Pruebas t y z (2 muestras)'!$B$1,0,0,744,1)))/24)</definedName>
    <definedName function="false" hidden="false" localSheetId="6" name="xdata8" vbProcedure="false">ROW(OFFSET('Pruebas t y z (2 muestras)'!$B$1,0,0,768,1))-24*INT((-1/2+ROW(OFFSET('Pruebas t y z (2 muestras)'!$B$1,0,0,768,1)))/24)</definedName>
    <definedName function="false" hidden="false" localSheetId="6" name="xdata9" vbProcedure="false">ROW(OFFSET('Pruebas t y z (2 muestras)'!$B$1,0,0,792,1))-24*INT((-1/2+ROW(OFFSET('Pruebas t y z (2 muestras)'!$B$1,0,0,792,1)))/24)</definedName>
    <definedName function="false" hidden="false" localSheetId="6" name="ydata1" vbProcedure="false">1+INT((ROW(OFFSET('Pruebas t y z (2 muestras)'!$B$1,0,0,792,1))-1/2)/24)</definedName>
    <definedName function="false" hidden="false" localSheetId="6" name="ydata10" vbProcedure="false">1+INT((ROW(OFFSET('Pruebas t y z (2 muestras)'!$B$1,0,0,744,1))-1/2)/24)</definedName>
    <definedName function="false" hidden="false" localSheetId="6" name="ydata11" vbProcedure="false">1+INT((ROW(OFFSET('Pruebas t y z (2 muestras)'!$B$1,0,0,408,1))-1/2)/17)</definedName>
    <definedName function="false" hidden="false" localSheetId="6" name="ydata2" vbProcedure="false">1+INT((ROW(OFFSET('Pruebas t y z (2 muestras)'!$B$1,0,0,759,1))-1/2)/23)</definedName>
    <definedName function="false" hidden="false" localSheetId="6" name="ydata3" vbProcedure="false">1+INT((ROW(OFFSET('Pruebas t y z (2 muestras)'!$B$1,0,0,768,1))-1/2)/24)</definedName>
    <definedName function="false" hidden="false" localSheetId="6" name="ydata4" vbProcedure="false">1+INT((ROW(OFFSET('Pruebas t y z (2 muestras)'!$B$1,0,0,759,1))-1/2)/23)</definedName>
    <definedName function="false" hidden="false" localSheetId="6" name="ydata5" vbProcedure="false">1+INT((ROW(OFFSET('Pruebas t y z (2 muestras)'!$B$1,0,0,759,1))-1/2)/23)</definedName>
    <definedName function="false" hidden="false" localSheetId="6" name="ydata6" vbProcedure="false">1+INT((ROW(OFFSET('Pruebas t y z (2 muestras)'!$B$1,0,0,432,1))-1/2)/18)</definedName>
    <definedName function="false" hidden="false" localSheetId="6" name="ydata7" vbProcedure="false">1+INT((ROW(OFFSET('Pruebas t y z (2 muestras)'!$B$1,0,0,744,1))-1/2)/24)</definedName>
    <definedName function="false" hidden="false" localSheetId="6" name="ydata8" vbProcedure="false">1+INT((ROW(OFFSET('Pruebas t y z (2 muestras)'!$B$1,0,0,768,1))-1/2)/24)</definedName>
    <definedName function="false" hidden="false" localSheetId="6" name="ydata9" vbProcedure="false">1+INT((ROW(OFFSET('Pruebas t y z (2 muestras)'!$B$1,0,0,792,1))-1/2)/24)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<sst xmlns="http://schemas.openxmlformats.org/spreadsheetml/2006/main" count="1162" uniqueCount="236">
  <si>
    <t>DW concentration (ug/g dw)</t>
  </si>
  <si>
    <t>Sample</t>
  </si>
  <si>
    <t>Date</t>
  </si>
  <si>
    <t>flux (mg/cm2/day)</t>
  </si>
  <si>
    <t>Site</t>
  </si>
  <si>
    <t>tipo de mes</t>
  </si>
  <si>
    <t>Lipids (ww %)</t>
  </si>
  <si>
    <t>dw %</t>
  </si>
  <si>
    <t>Lipids (dw %)</t>
  </si>
  <si>
    <t>dCholesterol</t>
  </si>
  <si>
    <t>dSitosterol</t>
  </si>
  <si>
    <t>Coprostanol</t>
  </si>
  <si>
    <t>Epicoprostanol</t>
  </si>
  <si>
    <t>Ethylcoprostanol</t>
  </si>
  <si>
    <t>Coprostanone</t>
  </si>
  <si>
    <t>Coprostane</t>
  </si>
  <si>
    <t>b-Sitosterol</t>
  </si>
  <si>
    <t>γ-Sitosterol</t>
  </si>
  <si>
    <t>Stigmasterol</t>
  </si>
  <si>
    <t>Stigmastanol</t>
  </si>
  <si>
    <t>Campesterol</t>
  </si>
  <si>
    <t>Campestanol</t>
  </si>
  <si>
    <t>Brassicasterol</t>
  </si>
  <si>
    <t>Desmosterol</t>
  </si>
  <si>
    <t>Cholesterol</t>
  </si>
  <si>
    <t>Cholestanol</t>
  </si>
  <si>
    <t>Dehydrocholesterol</t>
  </si>
  <si>
    <t>Ergosterol</t>
  </si>
  <si>
    <t>Total</t>
  </si>
  <si>
    <t>fecales</t>
  </si>
  <si>
    <t>fitosteroles</t>
  </si>
  <si>
    <t>copr flux (mg/dia)</t>
  </si>
  <si>
    <t>Copr (mg/g)</t>
  </si>
  <si>
    <t>Cop/epi</t>
  </si>
  <si>
    <t>Col/Fec</t>
  </si>
  <si>
    <t>Fito/col</t>
  </si>
  <si>
    <t>Sito/Col</t>
  </si>
  <si>
    <t>Fec/Fito</t>
  </si>
  <si>
    <t>5B/(5B + 5a)</t>
  </si>
  <si>
    <t>Copr/Chol</t>
  </si>
  <si>
    <t>Copr/Ethycopr</t>
  </si>
  <si>
    <t>5B/(5a + chol)</t>
  </si>
  <si>
    <t>Sito/Ethylcopr</t>
  </si>
  <si>
    <t>Cholestanol/cholesterol</t>
  </si>
  <si>
    <t>T76</t>
  </si>
  <si>
    <t>BZ</t>
  </si>
  <si>
    <t>calido</t>
  </si>
  <si>
    <t>T82</t>
  </si>
  <si>
    <t>T93</t>
  </si>
  <si>
    <t>T101</t>
  </si>
  <si>
    <t>frio</t>
  </si>
  <si>
    <t>T117</t>
  </si>
  <si>
    <t>T125</t>
  </si>
  <si>
    <t>T126B.D</t>
  </si>
  <si>
    <t>T127</t>
  </si>
  <si>
    <t>T169B</t>
  </si>
  <si>
    <t>T196</t>
  </si>
  <si>
    <t>T199B</t>
  </si>
  <si>
    <t>T102</t>
  </si>
  <si>
    <t>BZ May10</t>
  </si>
  <si>
    <t>82-84-95</t>
  </si>
  <si>
    <t>110-117</t>
  </si>
  <si>
    <t>T305</t>
  </si>
  <si>
    <t>T330B</t>
  </si>
  <si>
    <t>T332</t>
  </si>
  <si>
    <t>T335</t>
  </si>
  <si>
    <t>T338</t>
  </si>
  <si>
    <t>T342</t>
  </si>
  <si>
    <t>t344</t>
  </si>
  <si>
    <t>t349</t>
  </si>
  <si>
    <t>t352</t>
  </si>
  <si>
    <t>N</t>
  </si>
  <si>
    <t>T328B.D</t>
  </si>
  <si>
    <t>t337b</t>
  </si>
  <si>
    <t>T331B.D</t>
  </si>
  <si>
    <t>T334B.D</t>
  </si>
  <si>
    <t>t333b</t>
  </si>
  <si>
    <t>t339b</t>
  </si>
  <si>
    <t>T343B.D</t>
  </si>
  <si>
    <t>t348b</t>
  </si>
  <si>
    <t>ST T350</t>
  </si>
  <si>
    <t>ST T358</t>
  </si>
  <si>
    <t>ST T360</t>
  </si>
  <si>
    <t>ST T361</t>
  </si>
  <si>
    <t>t366c</t>
  </si>
  <si>
    <t>ST T365</t>
  </si>
  <si>
    <t>t367</t>
  </si>
  <si>
    <t>t374b</t>
  </si>
  <si>
    <t>t375</t>
  </si>
  <si>
    <t>Concentraciones base seca (ug esteroles/g seco)</t>
  </si>
  <si>
    <t>Others</t>
  </si>
  <si>
    <t>Cloaca</t>
  </si>
  <si>
    <t>BA</t>
  </si>
  <si>
    <t>Cloaca 2,5</t>
  </si>
  <si>
    <t>Cloaca 2,0</t>
  </si>
  <si>
    <t>BZ1</t>
  </si>
  <si>
    <t>BZ2</t>
  </si>
  <si>
    <t>CLO may</t>
  </si>
  <si>
    <t>2,5</t>
  </si>
  <si>
    <t>Cloaca ABR10</t>
  </si>
  <si>
    <t>BZ3</t>
  </si>
  <si>
    <t>BZ4</t>
  </si>
  <si>
    <t>N5</t>
  </si>
  <si>
    <t>U3</t>
  </si>
  <si>
    <t>All</t>
  </si>
  <si>
    <t>sd</t>
  </si>
  <si>
    <t>Porcentual results</t>
  </si>
  <si>
    <t>DW concentration (%)</t>
  </si>
  <si>
    <t>Epi/Cop</t>
  </si>
  <si>
    <t>Col/Fito</t>
  </si>
  <si>
    <t>Fito/Fec</t>
  </si>
  <si>
    <t>XLSTAT 2011.2.08 - Pruebas t y z para dos muestras - el 30/09/2016 a 09:06:42 p.m.</t>
  </si>
  <si>
    <t>Datos: Libro = SettlingParticles4.xlsx / Hoja = % / Rango = '%'!$Z$2:$AH$59 / 57 filas y 9 columnas</t>
  </si>
  <si>
    <t>Identificadores de muestra: Libro = SettlingParticles4.xlsx / Hoja = % / Rango = '%'!$D$2:$D$59 / 57 filas y 1 columna</t>
  </si>
  <si>
    <t>Diferencia supuesta (D): 0</t>
  </si>
  <si>
    <t>Nivel de significación (%): 5</t>
  </si>
  <si>
    <t>Varianzas de la muestras para la prueba t: Suponer la igualdad</t>
  </si>
  <si>
    <t>Estadísticas descriptivas:</t>
  </si>
  <si>
    <t>Variable</t>
  </si>
  <si>
    <t>Observaciones</t>
  </si>
  <si>
    <t>Obs. con datos perdidos</t>
  </si>
  <si>
    <t>Obs. sin datos perdidos</t>
  </si>
  <si>
    <t>Mínimo</t>
  </si>
  <si>
    <t>Máximo</t>
  </si>
  <si>
    <t>Media</t>
  </si>
  <si>
    <t>Desviación típica</t>
  </si>
  <si>
    <t>fecales | BZ</t>
  </si>
  <si>
    <t>fecales | N</t>
  </si>
  <si>
    <t>fitosteroles | BZ</t>
  </si>
  <si>
    <t>fitosteroles | N</t>
  </si>
  <si>
    <t>Epi/Cop | BZ</t>
  </si>
  <si>
    <t>Epi/Cop | N</t>
  </si>
  <si>
    <t>Col/Fec | BZ</t>
  </si>
  <si>
    <t>Col/Fec | N</t>
  </si>
  <si>
    <t>Col/Fito | BZ</t>
  </si>
  <si>
    <t>Col/Fito | N</t>
  </si>
  <si>
    <t>Fito/Fec | BZ</t>
  </si>
  <si>
    <t>Fito/Fec | N</t>
  </si>
  <si>
    <t>5B/(5B + 5a) | BZ</t>
  </si>
  <si>
    <t>5B/(5B + 5a) | N</t>
  </si>
  <si>
    <t>Copr/Chol | BZ</t>
  </si>
  <si>
    <t>Copr/Chol | N</t>
  </si>
  <si>
    <t>5B/(5a + chol) | BZ</t>
  </si>
  <si>
    <t>5B/(5a + chol) | N</t>
  </si>
  <si>
    <t>Prueba z para dos muestras independientes / Prueba bilateral (fecales):</t>
  </si>
  <si>
    <t>Intervalo de confianza para la diferencia entre las medias al 95%:</t>
  </si>
  <si>
    <t>Diferencia</t>
  </si>
  <si>
    <t>z (Valor observado)</t>
  </si>
  <si>
    <t>|z| (Valor crítico)</t>
  </si>
  <si>
    <t>p-valor (bilateral)</t>
  </si>
  <si>
    <t>&lt; 0.0001</t>
  </si>
  <si>
    <t>alfa</t>
  </si>
  <si>
    <t>Interpretación de la prueba:</t>
  </si>
  <si>
    <t>H0: La diferencia entre las medias es igual a 0.</t>
  </si>
  <si>
    <t>Ha: La diferencia entre las medias es diferente de 0.</t>
  </si>
  <si>
    <t>Como el p-valor computado es menor que el nivel de significación alfa=0.05, se debe rechazar la hipótesis nula H0, y aceptar la hipótesis alternativa Ha.</t>
  </si>
  <si>
    <t>El riesgo de rechazar la hipótesis nula H0 cuando es verdadera es menor que 0.01%.</t>
  </si>
  <si>
    <t>Prueba t para dos muestras independientes / Prueba bilateral (fecales):</t>
  </si>
  <si>
    <t>t (Valor observado)</t>
  </si>
  <si>
    <t>|t| (Valor crítico)</t>
  </si>
  <si>
    <t>GDL</t>
  </si>
  <si>
    <t>Diagrama de dominación:</t>
  </si>
  <si>
    <t>Prueba z para dos muestras independientes / Prueba bilateral (fitosteroles):</t>
  </si>
  <si>
    <t>Prueba t para dos muestras independientes / Prueba bilateral (fitosteroles):</t>
  </si>
  <si>
    <t>Prueba z para dos muestras independientes / Prueba bilateral (Epi/Cop):</t>
  </si>
  <si>
    <t>Prueba t para dos muestras independientes / Prueba bilateral (Epi/Cop):</t>
  </si>
  <si>
    <t>Prueba z para dos muestras independientes / Prueba bilateral (Col/Fec):</t>
  </si>
  <si>
    <t>Prueba t para dos muestras independientes / Prueba bilateral (Col/Fec):</t>
  </si>
  <si>
    <t>Prueba z para dos muestras independientes / Prueba bilateral (Col/Fito):</t>
  </si>
  <si>
    <t>Prueba t para dos muestras independientes / Prueba bilateral (Col/Fito):</t>
  </si>
  <si>
    <t>Prueba z para dos muestras independientes / Prueba bilateral (Fito/Fec):</t>
  </si>
  <si>
    <t>Prueba t para dos muestras independientes / Prueba bilateral (Fito/Fec):</t>
  </si>
  <si>
    <t>Prueba z para dos muestras independientes / Prueba bilateral (5B/(5B + 5a)):</t>
  </si>
  <si>
    <t>Prueba t para dos muestras independientes / Prueba bilateral (5B/(5B + 5a)):</t>
  </si>
  <si>
    <t>Prueba z para dos muestras independientes / Prueba bilateral (Copr/Chol):</t>
  </si>
  <si>
    <t>Prueba t para dos muestras independientes / Prueba bilateral (Copr/Chol):</t>
  </si>
  <si>
    <t>Prueba z para dos muestras independientes / Prueba bilateral (5B/(5a + chol)):</t>
  </si>
  <si>
    <t>Prueba t para dos muestras independientes / Prueba bilateral (5B/(5a + chol)):</t>
  </si>
  <si>
    <t>XLSTAT 2011.2.08 - Pruebas t y z para dos muestras - el 30/09/2016 a 03:51:53 p.m.</t>
  </si>
  <si>
    <t>Datos: Libro = SettlingParticles4.xlsx / Hoja = dw / Rango = dw!$AG$3:$AQ$60 / 57 filas y 11 columnas</t>
  </si>
  <si>
    <t>Identificadores de muestra: Libro = SettlingParticles4.xlsx / Hoja = dw / Rango = dw!$D$3:$D$60 / 57 filas y 1 columna</t>
  </si>
  <si>
    <t>Cop/epi | BZ</t>
  </si>
  <si>
    <t>Cop/epi | N</t>
  </si>
  <si>
    <t>Fito/col | BZ</t>
  </si>
  <si>
    <t>Fito/col | N</t>
  </si>
  <si>
    <t>Sito/Col | BZ</t>
  </si>
  <si>
    <t>Sito/Col | N</t>
  </si>
  <si>
    <t>Fec/Fito | BZ</t>
  </si>
  <si>
    <t>Fec/Fito | N</t>
  </si>
  <si>
    <t>Copr/Ethycopr | BZ</t>
  </si>
  <si>
    <t>Copr/Ethycopr | N</t>
  </si>
  <si>
    <t>Sito/Ethylcopr | BZ</t>
  </si>
  <si>
    <t>Sito/Ethylcopr | N</t>
  </si>
  <si>
    <t>Cholestanol/cholesterol | BZ</t>
  </si>
  <si>
    <t>Cholestanol/cholesterol | N</t>
  </si>
  <si>
    <t>Prueba z para dos muestras independientes / Prueba bilateral (Cop/epi):</t>
  </si>
  <si>
    <t>Prueba t para dos muestras independientes / Prueba bilateral (Cop/epi):</t>
  </si>
  <si>
    <t>Prueba z para dos muestras independientes / Prueba bilateral (Fito/col):</t>
  </si>
  <si>
    <t>Prueba t para dos muestras independientes / Prueba bilateral (Fito/col):</t>
  </si>
  <si>
    <t>Prueba z para dos muestras independientes / Prueba bilateral (Sito/Col):</t>
  </si>
  <si>
    <t>Prueba t para dos muestras independientes / Prueba bilateral (Sito/Col):</t>
  </si>
  <si>
    <t>Prueba z para dos muestras independientes / Prueba bilateral (Fec/Fito):</t>
  </si>
  <si>
    <t>Prueba t para dos muestras independientes / Prueba bilateral (Fec/Fito):</t>
  </si>
  <si>
    <t>Prueba z para dos muestras independientes / Prueba bilateral (Copr/Ethycopr):</t>
  </si>
  <si>
    <t>Prueba t para dos muestras independientes / Prueba bilateral (Copr/Ethycopr):</t>
  </si>
  <si>
    <t>Prueba z para dos muestras independientes / Prueba bilateral (Sito/Ethylcopr):</t>
  </si>
  <si>
    <t>Prueba t para dos muestras independientes / Prueba bilateral (Sito/Ethylcopr):</t>
  </si>
  <si>
    <t>Prueba z para dos muestras independientes / Prueba bilateral (Cholestanol/cholesterol):</t>
  </si>
  <si>
    <t>Prueba t para dos muestras independientes / Prueba bilateral (Cholestanol/cholesterol):</t>
  </si>
  <si>
    <t>flux (g/cm2/year)</t>
  </si>
  <si>
    <t>Calido</t>
  </si>
  <si>
    <t>Frio</t>
  </si>
  <si>
    <t>Warm</t>
  </si>
  <si>
    <t>Cold</t>
  </si>
  <si>
    <t>Flux</t>
  </si>
  <si>
    <t>32±17</t>
  </si>
  <si>
    <t>18±6.1</t>
  </si>
  <si>
    <t>Copr</t>
  </si>
  <si>
    <t>5.9±5.2</t>
  </si>
  <si>
    <t>1.6±1.4</t>
  </si>
  <si>
    <t>% composition</t>
  </si>
  <si>
    <t>Dehydrobrassicasterol</t>
  </si>
  <si>
    <t>Fecal</t>
  </si>
  <si>
    <t>Phytosterols</t>
  </si>
  <si>
    <t>Hay + fito en N y + Fecales en BA</t>
  </si>
  <si>
    <t>Hay +contribucion cloacal, tanto humana como animal en BA</t>
  </si>
  <si>
    <t>Los aportes fecales, aun animales, son bajos en N</t>
  </si>
  <si>
    <t>No dice mucho</t>
  </si>
  <si>
    <t>Sacando outliers, en BA hay mas aportes cloacales con ambiente mas reductor</t>
  </si>
  <si>
    <t>Las condiciones reductoras del medio en BA se deben a aportes cloacales</t>
  </si>
  <si>
    <t>En BA hay + fecales, ppalmente antropogenicos. En N hay pocos, y con senal basicamente animal</t>
  </si>
  <si>
    <t>Idem</t>
  </si>
  <si>
    <t>BA es ambiente + reductor con senal cloacal fresca</t>
  </si>
  <si>
    <t>idem</t>
  </si>
  <si>
    <t>BA tiene senal cloacal mas humana y menos degradada</t>
  </si>
  <si>
    <t>BA tiene mas cloaca con senal menos degradada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</si>
</sst>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DD/MM/YYYY;@"/>
    <numFmt numFmtId="166" formatCode="0.00"/>
    <numFmt numFmtId="167" formatCode="0.0"/>
    <numFmt numFmtId="168" formatCode="0"/>
    <numFmt numFmtId="169" formatCode="0.000"/>
    <numFmt numFmtId="170" formatCode="0.0000"/>
    <numFmt numFmtId="171" formatCode="M/D/YYYY"/>
    <numFmt numFmtId="172" formatCode="&quot;] &quot;0.000,;&quot;] -&quot;0.000&quot; ,&quot;"/>
    <numFmt numFmtId="173" formatCode="0.000&quot; [&quot;;\-0.000&quot; [&quot;"/>
  </numFmts>
  <fonts count="3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alibri"/>
      <family val="2"/>
      <charset val="1"/>
    </font>
    <font>
      <b val="true"/>
      <sz val="10"/>
      <name val="Calibri"/>
      <family val="2"/>
      <charset val="1"/>
    </font>
    <font>
      <b val="true"/>
      <sz val="9"/>
      <name val="Calibri"/>
      <family val="2"/>
      <charset val="1"/>
    </font>
    <font>
      <sz val="9"/>
      <name val="Calibri"/>
      <family val="2"/>
      <charset val="1"/>
    </font>
    <font>
      <sz val="9"/>
      <name val="Arial"/>
      <family val="2"/>
      <charset val="1"/>
    </font>
    <font>
      <sz val="10"/>
      <name val="Arial"/>
      <family val="2"/>
    </font>
    <font>
      <sz val="10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1"/>
      <color rgb="FF006100"/>
      <name val="Arial"/>
      <family val="2"/>
      <charset val="1"/>
    </font>
    <font>
      <i val="true"/>
      <sz val="10"/>
      <color rgb="FF000000"/>
      <name val="Calibri"/>
      <family val="2"/>
      <charset val="1"/>
    </font>
    <font>
      <sz val="11"/>
      <name val="Calibri"/>
      <family val="2"/>
      <charset val="1"/>
    </font>
    <font>
      <b val="true"/>
      <sz val="11"/>
      <name val="Calibri"/>
      <family val="2"/>
      <charset val="1"/>
    </font>
    <font>
      <sz val="10"/>
      <color rgb="FFFF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6"/>
      <color rgb="FF000000"/>
      <name val="Arial"/>
      <family val="2"/>
    </font>
    <font>
      <sz val="16"/>
      <color rgb="FFC55A11"/>
      <name val="Arial"/>
      <family val="2"/>
    </font>
    <font>
      <sz val="16"/>
      <color rgb="FFC55A11"/>
      <name val="Wingdings"/>
      <family val="0"/>
    </font>
    <font>
      <sz val="16"/>
      <color rgb="FFF4B183"/>
      <name val="Arial"/>
      <family val="2"/>
    </font>
    <font>
      <sz val="16"/>
      <color rgb="FFF4B183"/>
      <name val="Wingdings"/>
      <family val="0"/>
    </font>
    <font>
      <sz val="16"/>
      <color rgb="FFFFC000"/>
      <name val="Arial"/>
      <family val="2"/>
    </font>
    <font>
      <sz val="16"/>
      <color rgb="FFFFC000"/>
      <name val="Wingdings"/>
      <family val="0"/>
    </font>
    <font>
      <sz val="16"/>
      <color rgb="FF92D050"/>
      <name val="Arial"/>
      <family val="2"/>
    </font>
    <font>
      <sz val="16"/>
      <color rgb="FF92D050"/>
      <name val="Wingdings"/>
      <family val="0"/>
    </font>
    <font>
      <sz val="16"/>
      <color rgb="FF548235"/>
      <name val="Arial"/>
      <family val="2"/>
    </font>
    <font>
      <sz val="16"/>
      <color rgb="FF548235"/>
      <name val="Wingdings"/>
      <family val="0"/>
    </font>
    <font>
      <sz val="16"/>
      <color rgb="FF00CC99"/>
      <name val="Arial"/>
      <family val="2"/>
    </font>
    <font>
      <sz val="16"/>
      <color rgb="FF00CC99"/>
      <name val="Wingdings"/>
      <family val="0"/>
    </font>
    <font>
      <sz val="16"/>
      <color rgb="FF66FF33"/>
      <name val="Arial"/>
      <family val="2"/>
    </font>
    <font>
      <sz val="16"/>
      <color rgb="FF66FF33"/>
      <name val="Wingdings"/>
      <family val="0"/>
    </font>
    <font>
      <sz val="16"/>
      <color rgb="FF00B0F0"/>
      <name val="Wingdings"/>
      <family val="0"/>
    </font>
    <font>
      <sz val="16"/>
      <color rgb="FF0070C0"/>
      <name val="Wingdings"/>
      <family val="0"/>
    </font>
    <font>
      <sz val="16"/>
      <color rgb="FFD9D9D9"/>
      <name val="Wingdings"/>
      <family val="0"/>
    </font>
    <font>
      <b val="true"/>
      <sz val="10"/>
      <color rgb="FF000000"/>
      <name val="Arial"/>
      <family val="2"/>
    </font>
    <font>
      <b val="true"/>
      <sz val="14"/>
      <color rgb="FF000000"/>
      <name val="Calibri"/>
      <family val="2"/>
    </font>
    <font>
      <b val="true"/>
      <sz val="14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6EFCE"/>
        <bgColor rgb="FFE2F0D9"/>
      </patternFill>
    </fill>
    <fill>
      <patternFill patternType="solid">
        <fgColor rgb="FFDEEBF7"/>
        <bgColor rgb="FFE2F0D9"/>
      </patternFill>
    </fill>
    <fill>
      <patternFill patternType="solid">
        <fgColor rgb="FFFBE5D6"/>
        <bgColor rgb="FFE2F0D9"/>
      </patternFill>
    </fill>
    <fill>
      <patternFill patternType="solid">
        <fgColor rgb="FFE2F0D9"/>
        <bgColor rgb="FFDEEBF7"/>
      </patternFill>
    </fill>
    <fill>
      <patternFill patternType="solid">
        <fgColor rgb="FFFFFFFF"/>
        <bgColor rgb="FFE2F0D9"/>
      </patternFill>
    </fill>
  </fills>
  <borders count="4">
    <border diagonalUp="false" diagonalDown="false">
      <left/>
      <right/>
      <top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/>
      <top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2" fillId="2" borderId="0" applyFont="true" applyBorder="false" applyAlignment="true" applyProtection="false">
      <alignment horizontal="general" vertical="bottom" textRotation="0" wrapText="false" indent="0" shrinkToFit="false"/>
    </xf>
  </cellStyleXfs>
  <cellXfs count="10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4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5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5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5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7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7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8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71" fontId="4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4" fillId="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4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4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4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1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7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7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5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4" fillId="4" borderId="0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11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7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7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4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4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4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10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10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13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11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11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10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13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13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13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4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1" fontId="7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1" fontId="8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1" fontId="4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5" fillId="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1" fontId="7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15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0" fillId="0" borderId="2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0" fillId="0" borderId="3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73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0" fillId="0" borderId="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cel Built-in Excel Built-in Excel Built-in Good" xfId="20" builtinId="54" customBuiltin="true"/>
  </cellStyles>
  <colors>
    <indexedColors>
      <rgbColor rgb="FF000000"/>
      <rgbColor rgb="FFFFFFFF"/>
      <rgbColor rgb="FFFF0000"/>
      <rgbColor rgb="FF66FF33"/>
      <rgbColor rgb="FF0000FF"/>
      <rgbColor rgb="FFFFFF00"/>
      <rgbColor rgb="FFFF00FF"/>
      <rgbColor rgb="FF00FFFF"/>
      <rgbColor rgb="FF800000"/>
      <rgbColor rgb="FF006100"/>
      <rgbColor rgb="FF000080"/>
      <rgbColor rgb="FF548235"/>
      <rgbColor rgb="FF800080"/>
      <rgbColor rgb="FF008080"/>
      <rgbColor rgb="FFBFBFBF"/>
      <rgbColor rgb="FF8B8B8B"/>
      <rgbColor rgb="FF5B9BD5"/>
      <rgbColor rgb="FF993366"/>
      <rgbColor rgb="FFE2F0D9"/>
      <rgbColor rgb="FFDEEBF7"/>
      <rgbColor rgb="FF660066"/>
      <rgbColor rgb="FFFF8080"/>
      <rgbColor rgb="FF0070C0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6EFCE"/>
      <rgbColor rgb="FFFBE5D6"/>
      <rgbColor rgb="FF99CCFF"/>
      <rgbColor rgb="FFFF99CC"/>
      <rgbColor rgb="FFCC99FF"/>
      <rgbColor rgb="FFF4B183"/>
      <rgbColor rgb="FF3366FF"/>
      <rgbColor rgb="FF00CC99"/>
      <rgbColor rgb="FF92D050"/>
      <rgbColor rgb="FFFFC000"/>
      <rgbColor rgb="FFFF9900"/>
      <rgbColor rgb="FFED7D31"/>
      <rgbColor rgb="FF666699"/>
      <rgbColor rgb="FF969696"/>
      <rgbColor rgb="FF003366"/>
      <rgbColor rgb="FF339966"/>
      <rgbColor rgb="FF003300"/>
      <rgbColor rgb="FF333300"/>
      <rgbColor rgb="FFC55A11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dw!$C$2</c:f>
              <c:strCache>
                <c:ptCount val="1"/>
                <c:pt idx="0">
                  <c:v>flux (mg/cm2/day)</c:v>
                </c:pt>
              </c:strCache>
            </c:strRef>
          </c:tx>
          <c:spPr>
            <a:solidFill>
              <a:srgbClr val="5b9bd5"/>
            </a:solidFill>
            <a:ln w="2844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dw!$B$27:$B$59</c:f>
              <c:strCache>
                <c:ptCount val="33"/>
                <c:pt idx="0">
                  <c:v>12/1/2007</c:v>
                </c:pt>
                <c:pt idx="1">
                  <c:v>12/14/2007</c:v>
                </c:pt>
                <c:pt idx="2">
                  <c:v>1/18/2008</c:v>
                </c:pt>
                <c:pt idx="3">
                  <c:v>4/7/2008</c:v>
                </c:pt>
                <c:pt idx="4">
                  <c:v>5/2/2008</c:v>
                </c:pt>
                <c:pt idx="5">
                  <c:v>5/16/2008</c:v>
                </c:pt>
                <c:pt idx="6">
                  <c:v>8/1/2008</c:v>
                </c:pt>
                <c:pt idx="7">
                  <c:v>8/23/2008</c:v>
                </c:pt>
                <c:pt idx="8">
                  <c:v>12/16/2008</c:v>
                </c:pt>
                <c:pt idx="9">
                  <c:v>4/10/2009</c:v>
                </c:pt>
                <c:pt idx="10">
                  <c:v>10/22/2009</c:v>
                </c:pt>
                <c:pt idx="11">
                  <c:v>6/22/2010</c:v>
                </c:pt>
                <c:pt idx="12">
                  <c:v>2/12/2011</c:v>
                </c:pt>
                <c:pt idx="13">
                  <c:v>7/24/2011</c:v>
                </c:pt>
                <c:pt idx="14">
                  <c:v>10/15/2011</c:v>
                </c:pt>
                <c:pt idx="15">
                  <c:v>1/14/2012</c:v>
                </c:pt>
                <c:pt idx="16">
                  <c:v>2/21/2012</c:v>
                </c:pt>
                <c:pt idx="17">
                  <c:v>5/19/2012</c:v>
                </c:pt>
                <c:pt idx="18">
                  <c:v>7/23/2012</c:v>
                </c:pt>
                <c:pt idx="19">
                  <c:v>8/28/2012</c:v>
                </c:pt>
                <c:pt idx="20">
                  <c:v>3/12/2013</c:v>
                </c:pt>
                <c:pt idx="21">
                  <c:v>6/9/2013</c:v>
                </c:pt>
                <c:pt idx="22">
                  <c:v>10/10/2013</c:v>
                </c:pt>
                <c:pt idx="23">
                  <c:v>11/23/2013</c:v>
                </c:pt>
                <c:pt idx="24">
                  <c:v>4/16/2014</c:v>
                </c:pt>
                <c:pt idx="25">
                  <c:v>11/12/2014</c:v>
                </c:pt>
                <c:pt idx="26">
                  <c:v>1/16/2015</c:v>
                </c:pt>
                <c:pt idx="27">
                  <c:v>3/10/2015</c:v>
                </c:pt>
                <c:pt idx="28">
                  <c:v>4/29/2015</c:v>
                </c:pt>
                <c:pt idx="29">
                  <c:v>5/10/2015</c:v>
                </c:pt>
                <c:pt idx="30">
                  <c:v>6/23/2015</c:v>
                </c:pt>
                <c:pt idx="31">
                  <c:v>7/25/2015</c:v>
                </c:pt>
                <c:pt idx="32">
                  <c:v>11/8/2015</c:v>
                </c:pt>
              </c:strCache>
            </c:strRef>
          </c:cat>
          <c:val>
            <c:numRef>
              <c:f>dw!$C$27:$C$59</c:f>
              <c:numCache>
                <c:formatCode>General</c:formatCode>
                <c:ptCount val="33"/>
                <c:pt idx="0">
                  <c:v>3.53858734272796</c:v>
                </c:pt>
                <c:pt idx="1">
                  <c:v>3.42039888198792</c:v>
                </c:pt>
                <c:pt idx="2">
                  <c:v>0.493380323584876</c:v>
                </c:pt>
                <c:pt idx="3">
                  <c:v>7.06038611260178</c:v>
                </c:pt>
                <c:pt idx="4">
                  <c:v>3.38245179627073</c:v>
                </c:pt>
                <c:pt idx="5">
                  <c:v>0.345775482077364</c:v>
                </c:pt>
                <c:pt idx="6">
                  <c:v>6.36423889360699</c:v>
                </c:pt>
                <c:pt idx="7">
                  <c:v>5.11469419688291</c:v>
                </c:pt>
                <c:pt idx="8">
                  <c:v>7.86301369863014</c:v>
                </c:pt>
                <c:pt idx="9">
                  <c:v>1.86301369863014</c:v>
                </c:pt>
                <c:pt idx="10">
                  <c:v>6.24657534246575</c:v>
                </c:pt>
                <c:pt idx="11">
                  <c:v>1.34246575342466</c:v>
                </c:pt>
                <c:pt idx="12">
                  <c:v>7.53424657534247</c:v>
                </c:pt>
                <c:pt idx="13">
                  <c:v>6.02739726027397</c:v>
                </c:pt>
                <c:pt idx="14">
                  <c:v>7.58904109589041</c:v>
                </c:pt>
                <c:pt idx="15">
                  <c:v>9.27611175354943</c:v>
                </c:pt>
                <c:pt idx="16">
                  <c:v>2.93150684931507</c:v>
                </c:pt>
                <c:pt idx="17">
                  <c:v>3.54513682453352</c:v>
                </c:pt>
                <c:pt idx="18">
                  <c:v>2.57275143492026</c:v>
                </c:pt>
                <c:pt idx="19">
                  <c:v>2.68493150684931</c:v>
                </c:pt>
                <c:pt idx="20">
                  <c:v>1.78082191780822</c:v>
                </c:pt>
                <c:pt idx="21">
                  <c:v>1.75746122477666</c:v>
                </c:pt>
                <c:pt idx="22">
                  <c:v>2.57534246575342</c:v>
                </c:pt>
                <c:pt idx="23">
                  <c:v>16.8284070627646</c:v>
                </c:pt>
                <c:pt idx="24">
                  <c:v>3.12328767123288</c:v>
                </c:pt>
                <c:pt idx="25">
                  <c:v>5.82040956560976</c:v>
                </c:pt>
                <c:pt idx="26">
                  <c:v>4.50336523236666</c:v>
                </c:pt>
                <c:pt idx="27">
                  <c:v>4.49794458911554</c:v>
                </c:pt>
                <c:pt idx="28">
                  <c:v>2.02739726027397</c:v>
                </c:pt>
                <c:pt idx="29">
                  <c:v>3.57568105479791</c:v>
                </c:pt>
                <c:pt idx="30">
                  <c:v>7.01369863013699</c:v>
                </c:pt>
                <c:pt idx="31">
                  <c:v>1.53424657534247</c:v>
                </c:pt>
                <c:pt idx="32">
                  <c:v>3.04109589041096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upDownBars>
          <c:gapWidth val="150"/>
          <c:upBars/>
          <c:downBars/>
        </c:upDownBars>
        <c:marker val="1"/>
        <c:axId val="7909116"/>
        <c:axId val="63097742"/>
      </c:lineChart>
      <c:scatterChart>
        <c:scatterStyle val="lineMarker"/>
        <c:varyColors val="0"/>
        <c:ser>
          <c:idx val="1"/>
          <c:order val="1"/>
          <c:tx>
            <c:strRef>
              <c:f>dw!$AB$2:$AB$2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xVal>
            <c:numRef>
              <c:f>dw!$B$27:$B$59</c:f>
              <c:numCache>
                <c:formatCode>General</c:formatCode>
                <c:ptCount val="33"/>
                <c:pt idx="0">
                  <c:v>39417</c:v>
                </c:pt>
                <c:pt idx="1">
                  <c:v>39430</c:v>
                </c:pt>
                <c:pt idx="2">
                  <c:v>39465</c:v>
                </c:pt>
                <c:pt idx="3">
                  <c:v>39545</c:v>
                </c:pt>
                <c:pt idx="4">
                  <c:v>39570</c:v>
                </c:pt>
                <c:pt idx="5">
                  <c:v>39584</c:v>
                </c:pt>
                <c:pt idx="6">
                  <c:v>39661</c:v>
                </c:pt>
                <c:pt idx="7">
                  <c:v>39683</c:v>
                </c:pt>
                <c:pt idx="8">
                  <c:v>39798</c:v>
                </c:pt>
                <c:pt idx="9">
                  <c:v>39913</c:v>
                </c:pt>
                <c:pt idx="10">
                  <c:v>40108</c:v>
                </c:pt>
                <c:pt idx="11">
                  <c:v>40351</c:v>
                </c:pt>
                <c:pt idx="12">
                  <c:v>40586</c:v>
                </c:pt>
                <c:pt idx="13">
                  <c:v>40748</c:v>
                </c:pt>
                <c:pt idx="14">
                  <c:v>40831</c:v>
                </c:pt>
                <c:pt idx="15">
                  <c:v>40922</c:v>
                </c:pt>
                <c:pt idx="16">
                  <c:v>40960</c:v>
                </c:pt>
                <c:pt idx="17">
                  <c:v>41048</c:v>
                </c:pt>
                <c:pt idx="18">
                  <c:v>41113</c:v>
                </c:pt>
                <c:pt idx="19">
                  <c:v>41149</c:v>
                </c:pt>
                <c:pt idx="20">
                  <c:v>41345</c:v>
                </c:pt>
                <c:pt idx="21">
                  <c:v>41434</c:v>
                </c:pt>
                <c:pt idx="22">
                  <c:v>41557</c:v>
                </c:pt>
                <c:pt idx="23">
                  <c:v>41601</c:v>
                </c:pt>
                <c:pt idx="24">
                  <c:v>41745</c:v>
                </c:pt>
                <c:pt idx="25">
                  <c:v>41955</c:v>
                </c:pt>
                <c:pt idx="26">
                  <c:v>42020</c:v>
                </c:pt>
                <c:pt idx="27">
                  <c:v>42073</c:v>
                </c:pt>
                <c:pt idx="28">
                  <c:v>42123</c:v>
                </c:pt>
                <c:pt idx="29">
                  <c:v>42134</c:v>
                </c:pt>
                <c:pt idx="30">
                  <c:v>42178</c:v>
                </c:pt>
                <c:pt idx="31">
                  <c:v>42210</c:v>
                </c:pt>
                <c:pt idx="32">
                  <c:v>42316</c:v>
                </c:pt>
              </c:numCache>
            </c:numRef>
          </c:xVal>
          <c:yVal>
            <c:numRef>
              <c:f>dw!$K$27:$K$59</c:f>
              <c:numCache>
                <c:formatCode>General</c:formatCode>
                <c:ptCount val="33"/>
                <c:pt idx="0">
                  <c:v>0.00841563</c:v>
                </c:pt>
                <c:pt idx="1">
                  <c:v>0.0126416</c:v>
                </c:pt>
                <c:pt idx="2">
                  <c:v>0.0122</c:v>
                </c:pt>
                <c:pt idx="3">
                  <c:v>0.0122</c:v>
                </c:pt>
                <c:pt idx="4">
                  <c:v>0.364</c:v>
                </c:pt>
                <c:pt idx="5">
                  <c:v>0.13845</c:v>
                </c:pt>
                <c:pt idx="6">
                  <c:v>0.7545</c:v>
                </c:pt>
                <c:pt idx="7">
                  <c:v>0.512</c:v>
                </c:pt>
                <c:pt idx="8">
                  <c:v>1.66351515740336</c:v>
                </c:pt>
                <c:pt idx="9">
                  <c:v>0.48</c:v>
                </c:pt>
                <c:pt idx="10">
                  <c:v>1.5</c:v>
                </c:pt>
                <c:pt idx="11">
                  <c:v>0.0174651905815287</c:v>
                </c:pt>
                <c:pt idx="12">
                  <c:v>0.87</c:v>
                </c:pt>
                <c:pt idx="13">
                  <c:v>0.35</c:v>
                </c:pt>
                <c:pt idx="14">
                  <c:v>0.2057</c:v>
                </c:pt>
                <c:pt idx="15">
                  <c:v>0.7451</c:v>
                </c:pt>
                <c:pt idx="16">
                  <c:v>0.256290070804651</c:v>
                </c:pt>
                <c:pt idx="17">
                  <c:v>0.157966917009894</c:v>
                </c:pt>
                <c:pt idx="18">
                  <c:v>0.342678276399</c:v>
                </c:pt>
                <c:pt idx="19">
                  <c:v>0.268100569298955</c:v>
                </c:pt>
                <c:pt idx="20">
                  <c:v>0.274838168122783</c:v>
                </c:pt>
                <c:pt idx="21">
                  <c:v>0.0331384376767369</c:v>
                </c:pt>
                <c:pt idx="22">
                  <c:v>0.126445268943807</c:v>
                </c:pt>
                <c:pt idx="23">
                  <c:v>0.535322032720861</c:v>
                </c:pt>
                <c:pt idx="24">
                  <c:v>0.415990409340632</c:v>
                </c:pt>
                <c:pt idx="25">
                  <c:v>0.32860834302005</c:v>
                </c:pt>
                <c:pt idx="26">
                  <c:v>0.23110426412406</c:v>
                </c:pt>
                <c:pt idx="27">
                  <c:v>0.205105039964668</c:v>
                </c:pt>
                <c:pt idx="28">
                  <c:v>0.164995568869331</c:v>
                </c:pt>
                <c:pt idx="29">
                  <c:v>0.1288315905977</c:v>
                </c:pt>
                <c:pt idx="30">
                  <c:v>0.382025596918642</c:v>
                </c:pt>
                <c:pt idx="31">
                  <c:v>0.0983728898345733</c:v>
                </c:pt>
                <c:pt idx="32">
                  <c:v>0.135915575793596</c:v>
                </c:pt>
              </c:numCache>
            </c:numRef>
          </c:yVal>
          <c:smooth val="0"/>
        </c:ser>
        <c:axId val="44131558"/>
        <c:axId val="70176001"/>
      </c:scatterChart>
      <c:catAx>
        <c:axId val="7909116"/>
        <c:scaling>
          <c:orientation val="minMax"/>
        </c:scaling>
        <c:delete val="1"/>
        <c:axPos val="b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crossAx val="63097742"/>
        <c:crosses val="autoZero"/>
        <c:auto val="1"/>
        <c:lblAlgn val="ctr"/>
        <c:lblOffset val="100"/>
      </c:catAx>
      <c:valAx>
        <c:axId val="63097742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ln w="6480">
            <a:noFill/>
          </a:ln>
        </c:spPr>
        <c:crossAx val="7909116"/>
        <c:crosses val="max"/>
      </c:valAx>
      <c:catAx>
        <c:axId val="44131558"/>
        <c:scaling>
          <c:orientation val="minMax"/>
        </c:scaling>
        <c:delete val="1"/>
        <c:axPos val="b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crossAx val="70176001"/>
        <c:crosses val="autoZero"/>
        <c:auto val="1"/>
        <c:lblAlgn val="ctr"/>
        <c:lblOffset val="100"/>
      </c:catAx>
      <c:valAx>
        <c:axId val="70176001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ln w="6480">
            <a:noFill/>
          </a:ln>
        </c:spPr>
        <c:crossAx val="44131558"/>
        <c:crosses val="autoZero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trendline>
            <c:spPr>
              <a:ln w="19080">
                <a:solidFill>
                  <a:srgbClr val="5b9bd5"/>
                </a:solidFill>
                <a:round/>
              </a:ln>
            </c:spPr>
            <c:trendlineType val="log"/>
            <c:forward val="0"/>
            <c:backward val="0"/>
            <c:dispRSqr val="1"/>
            <c:dispEq val="0"/>
          </c:trendline>
          <c:xVal>
            <c:numRef>
              <c:f>dw!$AL$3:$AL$48</c:f>
              <c:numCache>
                <c:formatCode>General</c:formatCode>
                <c:ptCount val="46"/>
                <c:pt idx="0">
                  <c:v>0.970962351225437</c:v>
                </c:pt>
                <c:pt idx="1">
                  <c:v>0.958887148062335</c:v>
                </c:pt>
                <c:pt idx="2">
                  <c:v>0.945634855779302</c:v>
                </c:pt>
                <c:pt idx="3">
                  <c:v>0.96579665610853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9</c:v>
                </c:pt>
                <c:pt idx="13">
                  <c:v>10</c:v>
                </c:pt>
                <c:pt idx="14">
                  <c:v>11</c:v>
                </c:pt>
                <c:pt idx="15">
                  <c:v>12</c:v>
                </c:pt>
                <c:pt idx="16">
                  <c:v>13</c:v>
                </c:pt>
                <c:pt idx="17">
                  <c:v>14</c:v>
                </c:pt>
                <c:pt idx="18">
                  <c:v>15</c:v>
                </c:pt>
                <c:pt idx="19">
                  <c:v>16</c:v>
                </c:pt>
                <c:pt idx="20">
                  <c:v>17</c:v>
                </c:pt>
                <c:pt idx="21">
                  <c:v>18</c:v>
                </c:pt>
                <c:pt idx="22">
                  <c:v>19</c:v>
                </c:pt>
                <c:pt idx="23">
                  <c:v>20</c:v>
                </c:pt>
                <c:pt idx="24">
                  <c:v>21</c:v>
                </c:pt>
                <c:pt idx="25">
                  <c:v>22</c:v>
                </c:pt>
                <c:pt idx="26">
                  <c:v>23</c:v>
                </c:pt>
                <c:pt idx="27">
                  <c:v>24</c:v>
                </c:pt>
                <c:pt idx="28">
                  <c:v>25</c:v>
                </c:pt>
                <c:pt idx="29">
                  <c:v>26</c:v>
                </c:pt>
                <c:pt idx="30">
                  <c:v>27</c:v>
                </c:pt>
                <c:pt idx="31">
                  <c:v>28</c:v>
                </c:pt>
                <c:pt idx="32">
                  <c:v>29</c:v>
                </c:pt>
                <c:pt idx="33">
                  <c:v>30</c:v>
                </c:pt>
                <c:pt idx="34">
                  <c:v>31</c:v>
                </c:pt>
                <c:pt idx="35">
                  <c:v>32</c:v>
                </c:pt>
                <c:pt idx="36">
                  <c:v>33</c:v>
                </c:pt>
                <c:pt idx="37">
                  <c:v>34</c:v>
                </c:pt>
                <c:pt idx="38">
                  <c:v>35</c:v>
                </c:pt>
                <c:pt idx="39">
                  <c:v>36</c:v>
                </c:pt>
                <c:pt idx="40">
                  <c:v>37</c:v>
                </c:pt>
                <c:pt idx="41">
                  <c:v>38</c:v>
                </c:pt>
                <c:pt idx="42">
                  <c:v>39</c:v>
                </c:pt>
                <c:pt idx="43">
                  <c:v>40</c:v>
                </c:pt>
                <c:pt idx="44">
                  <c:v>41</c:v>
                </c:pt>
                <c:pt idx="45">
                  <c:v>42</c:v>
                </c:pt>
              </c:numCache>
            </c:numRef>
          </c:xVal>
          <c:yVal>
            <c:numRef>
              <c:f>dw!$AN$3:$AN$48</c:f>
              <c:numCache>
                <c:formatCode>General</c:formatCode>
                <c:ptCount val="46"/>
                <c:pt idx="0">
                  <c:v>0.913342985699322</c:v>
                </c:pt>
                <c:pt idx="1">
                  <c:v>0.856872152857055</c:v>
                </c:pt>
                <c:pt idx="2">
                  <c:v>0.837121413281753</c:v>
                </c:pt>
                <c:pt idx="3">
                  <c:v>0.851526133449359</c:v>
                </c:pt>
                <c:pt idx="4">
                  <c:v>0.880813409144059</c:v>
                </c:pt>
                <c:pt idx="5">
                  <c:v>0.824576221747991</c:v>
                </c:pt>
                <c:pt idx="6">
                  <c:v>0.840452305889184</c:v>
                </c:pt>
                <c:pt idx="7">
                  <c:v>0.842405049375071</c:v>
                </c:pt>
                <c:pt idx="8">
                  <c:v>0.91395935879758</c:v>
                </c:pt>
                <c:pt idx="9">
                  <c:v>0.835732561154874</c:v>
                </c:pt>
                <c:pt idx="10">
                  <c:v>0.829805412265864</c:v>
                </c:pt>
                <c:pt idx="11">
                  <c:v>0.947351489497517</c:v>
                </c:pt>
                <c:pt idx="12">
                  <c:v>0.917086744958195</c:v>
                </c:pt>
                <c:pt idx="13">
                  <c:v>0.914224823869182</c:v>
                </c:pt>
                <c:pt idx="14">
                  <c:v>0.944705708598211</c:v>
                </c:pt>
                <c:pt idx="15">
                  <c:v>0.910751714352002</c:v>
                </c:pt>
                <c:pt idx="16">
                  <c:v>0.88536652832912</c:v>
                </c:pt>
                <c:pt idx="17">
                  <c:v>0.895950170509708</c:v>
                </c:pt>
                <c:pt idx="18">
                  <c:v>0.854667500723399</c:v>
                </c:pt>
                <c:pt idx="19">
                  <c:v>0.830144775822125</c:v>
                </c:pt>
                <c:pt idx="20">
                  <c:v>0.845027845210065</c:v>
                </c:pt>
                <c:pt idx="21">
                  <c:v>0.638321475717996</c:v>
                </c:pt>
                <c:pt idx="22">
                  <c:v>0.796309175611762</c:v>
                </c:pt>
                <c:pt idx="23">
                  <c:v>0.805825973619729</c:v>
                </c:pt>
                <c:pt idx="24">
                  <c:v>0.0655343122951622</c:v>
                </c:pt>
                <c:pt idx="25">
                  <c:v>0.483989035054136</c:v>
                </c:pt>
                <c:pt idx="26">
                  <c:v>0.34021193530396</c:v>
                </c:pt>
                <c:pt idx="27">
                  <c:v>0.588235294117647</c:v>
                </c:pt>
                <c:pt idx="28">
                  <c:v>0.254642681751214</c:v>
                </c:pt>
                <c:pt idx="29">
                  <c:v>0.202456679096293</c:v>
                </c:pt>
                <c:pt idx="30">
                  <c:v>0.386032233307751</c:v>
                </c:pt>
                <c:pt idx="31">
                  <c:v>0.60093896713615</c:v>
                </c:pt>
                <c:pt idx="32">
                  <c:v>0.527285843338504</c:v>
                </c:pt>
                <c:pt idx="33">
                  <c:v/>
                </c:pt>
                <c:pt idx="34">
                  <c:v>0.452968226627057</c:v>
                </c:pt>
                <c:pt idx="35">
                  <c:v>0.446686010472253</c:v>
                </c:pt>
                <c:pt idx="36">
                  <c:v>0.420289855072464</c:v>
                </c:pt>
                <c:pt idx="37">
                  <c:v>0.448750405881629</c:v>
                </c:pt>
                <c:pt idx="38">
                  <c:v>0.945360214624125</c:v>
                </c:pt>
                <c:pt idx="39">
                  <c:v>0.351145601766686</c:v>
                </c:pt>
                <c:pt idx="40">
                  <c:v>0.257149858587852</c:v>
                </c:pt>
                <c:pt idx="41">
                  <c:v>0.240083373382614</c:v>
                </c:pt>
                <c:pt idx="42">
                  <c:v>0.312324514888925</c:v>
                </c:pt>
                <c:pt idx="43">
                  <c:v>0.217394896842671</c:v>
                </c:pt>
                <c:pt idx="44">
                  <c:v>0.145939638221359</c:v>
                </c:pt>
                <c:pt idx="45">
                  <c:v>0.0254982777130885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dw!$D$6</c:f>
              <c:strCache>
                <c:ptCount val="1"/>
                <c:pt idx="0">
                  <c:v>BZ</c:v>
                </c:pt>
              </c:strCache>
            </c:strRef>
          </c:tx>
          <c:spPr>
            <a:solidFill>
              <a:srgbClr val="99ccff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xVal>
            <c:numRef>
              <c:f>dw!$AL$3:$AL$22</c:f>
              <c:numCache>
                <c:formatCode>General</c:formatCode>
                <c:ptCount val="20"/>
                <c:pt idx="0">
                  <c:v>0.970962351225437</c:v>
                </c:pt>
                <c:pt idx="1">
                  <c:v>0.958887148062335</c:v>
                </c:pt>
                <c:pt idx="2">
                  <c:v>0.945634855779302</c:v>
                </c:pt>
                <c:pt idx="3">
                  <c:v>0.96579665610853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9</c:v>
                </c:pt>
                <c:pt idx="13">
                  <c:v>10</c:v>
                </c:pt>
                <c:pt idx="14">
                  <c:v>11</c:v>
                </c:pt>
                <c:pt idx="15">
                  <c:v>12</c:v>
                </c:pt>
                <c:pt idx="16">
                  <c:v>13</c:v>
                </c:pt>
                <c:pt idx="17">
                  <c:v>14</c:v>
                </c:pt>
                <c:pt idx="18">
                  <c:v>15</c:v>
                </c:pt>
                <c:pt idx="19">
                  <c:v>16</c:v>
                </c:pt>
              </c:numCache>
            </c:numRef>
          </c:xVal>
          <c:yVal>
            <c:numRef>
              <c:f>dw!$AN$3:$AN$22</c:f>
              <c:numCache>
                <c:formatCode>General</c:formatCode>
                <c:ptCount val="20"/>
                <c:pt idx="0">
                  <c:v>0.913342985699322</c:v>
                </c:pt>
                <c:pt idx="1">
                  <c:v>0.856872152857055</c:v>
                </c:pt>
                <c:pt idx="2">
                  <c:v>0.837121413281753</c:v>
                </c:pt>
                <c:pt idx="3">
                  <c:v>0.851526133449359</c:v>
                </c:pt>
                <c:pt idx="4">
                  <c:v>0.880813409144059</c:v>
                </c:pt>
                <c:pt idx="5">
                  <c:v>0.824576221747991</c:v>
                </c:pt>
                <c:pt idx="6">
                  <c:v>0.840452305889184</c:v>
                </c:pt>
                <c:pt idx="7">
                  <c:v>0.842405049375071</c:v>
                </c:pt>
                <c:pt idx="8">
                  <c:v>0.91395935879758</c:v>
                </c:pt>
                <c:pt idx="9">
                  <c:v>0.835732561154874</c:v>
                </c:pt>
                <c:pt idx="10">
                  <c:v>0.829805412265864</c:v>
                </c:pt>
                <c:pt idx="11">
                  <c:v>0.947351489497517</c:v>
                </c:pt>
                <c:pt idx="12">
                  <c:v>0.917086744958195</c:v>
                </c:pt>
                <c:pt idx="13">
                  <c:v>0.914224823869182</c:v>
                </c:pt>
                <c:pt idx="14">
                  <c:v>0.944705708598211</c:v>
                </c:pt>
                <c:pt idx="15">
                  <c:v>0.910751714352002</c:v>
                </c:pt>
                <c:pt idx="16">
                  <c:v>0.88536652832912</c:v>
                </c:pt>
                <c:pt idx="17">
                  <c:v>0.895950170509708</c:v>
                </c:pt>
                <c:pt idx="18">
                  <c:v>0.854667500723399</c:v>
                </c:pt>
                <c:pt idx="19">
                  <c:v>0.830144775822125</c:v>
                </c:pt>
              </c:numCache>
            </c:numRef>
          </c:yVal>
          <c:smooth val="0"/>
        </c:ser>
        <c:axId val="9637838"/>
        <c:axId val="68548239"/>
      </c:scatterChart>
      <c:valAx>
        <c:axId val="963783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1400">
                    <a:solidFill>
                      <a:srgbClr val="000000"/>
                    </a:solidFill>
                    <a:latin typeface="Calibri"/>
                  </a:rPr>
                  <a:t>5B/(5B+5a)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68548239"/>
        <c:crosses val="autoZero"/>
      </c:valAx>
      <c:valAx>
        <c:axId val="6854823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b="1" sz="1400">
                    <a:solidFill>
                      <a:srgbClr val="000000"/>
                    </a:solidFill>
                    <a:latin typeface="Calibri"/>
                  </a:rPr>
                  <a:t>Copr/Ethylcop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9637838"/>
        <c:crosses val="autoZero"/>
      </c:valAx>
      <c:spPr>
        <a:noFill/>
        <a:ln>
          <a:noFill/>
        </a:ln>
      </c:spPr>
    </c:plotArea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trendline>
            <c:spPr>
              <a:ln w="19080">
                <a:solidFill>
                  <a:srgbClr val="5b9bd5"/>
                </a:solidFill>
                <a:round/>
              </a:ln>
            </c:spPr>
            <c:trendlineType val="log"/>
            <c:forward val="0"/>
            <c:backward val="0"/>
            <c:dispRSqr val="1"/>
            <c:dispEq val="0"/>
          </c:trendline>
          <c:xVal>
            <c:numRef>
              <c:f>dw!$AQ$3:$AQ$48</c:f>
              <c:numCache>
                <c:formatCode>General</c:formatCode>
                <c:ptCount val="46"/>
                <c:pt idx="0">
                  <c:v>0.146799429743044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</c:numCache>
            </c:numRef>
          </c:xVal>
          <c:yVal>
            <c:numRef>
              <c:f>dw!$AN$3:$AN$48</c:f>
              <c:numCache>
                <c:formatCode>General</c:formatCode>
                <c:ptCount val="46"/>
                <c:pt idx="0">
                  <c:v>0.913342985699322</c:v>
                </c:pt>
                <c:pt idx="1">
                  <c:v>0.856872152857055</c:v>
                </c:pt>
                <c:pt idx="2">
                  <c:v>0.837121413281753</c:v>
                </c:pt>
                <c:pt idx="3">
                  <c:v>0.851526133449359</c:v>
                </c:pt>
                <c:pt idx="4">
                  <c:v>0.880813409144059</c:v>
                </c:pt>
                <c:pt idx="5">
                  <c:v>0.824576221747991</c:v>
                </c:pt>
                <c:pt idx="6">
                  <c:v>0.840452305889184</c:v>
                </c:pt>
                <c:pt idx="7">
                  <c:v>0.842405049375071</c:v>
                </c:pt>
                <c:pt idx="8">
                  <c:v>0.91395935879758</c:v>
                </c:pt>
                <c:pt idx="9">
                  <c:v>0.835732561154874</c:v>
                </c:pt>
                <c:pt idx="10">
                  <c:v>0.829805412265864</c:v>
                </c:pt>
                <c:pt idx="11">
                  <c:v>0.947351489497517</c:v>
                </c:pt>
                <c:pt idx="12">
                  <c:v>0.917086744958195</c:v>
                </c:pt>
                <c:pt idx="13">
                  <c:v>0.914224823869182</c:v>
                </c:pt>
                <c:pt idx="14">
                  <c:v>0.944705708598211</c:v>
                </c:pt>
                <c:pt idx="15">
                  <c:v>0.910751714352002</c:v>
                </c:pt>
                <c:pt idx="16">
                  <c:v>0.88536652832912</c:v>
                </c:pt>
                <c:pt idx="17">
                  <c:v>0.895950170509708</c:v>
                </c:pt>
                <c:pt idx="18">
                  <c:v>0.854667500723399</c:v>
                </c:pt>
                <c:pt idx="19">
                  <c:v>0.830144775822125</c:v>
                </c:pt>
                <c:pt idx="20">
                  <c:v>0.845027845210065</c:v>
                </c:pt>
                <c:pt idx="21">
                  <c:v>0.638321475717996</c:v>
                </c:pt>
                <c:pt idx="22">
                  <c:v>0.796309175611762</c:v>
                </c:pt>
                <c:pt idx="23">
                  <c:v>0.805825973619729</c:v>
                </c:pt>
                <c:pt idx="24">
                  <c:v>0.0655343122951622</c:v>
                </c:pt>
                <c:pt idx="25">
                  <c:v>0.483989035054136</c:v>
                </c:pt>
                <c:pt idx="26">
                  <c:v>0.34021193530396</c:v>
                </c:pt>
                <c:pt idx="27">
                  <c:v>0.588235294117647</c:v>
                </c:pt>
                <c:pt idx="28">
                  <c:v>0.254642681751214</c:v>
                </c:pt>
                <c:pt idx="29">
                  <c:v>0.202456679096293</c:v>
                </c:pt>
                <c:pt idx="30">
                  <c:v>0.386032233307751</c:v>
                </c:pt>
                <c:pt idx="31">
                  <c:v>0.60093896713615</c:v>
                </c:pt>
                <c:pt idx="32">
                  <c:v>0.527285843338504</c:v>
                </c:pt>
                <c:pt idx="33">
                  <c:v/>
                </c:pt>
                <c:pt idx="34">
                  <c:v>0.452968226627057</c:v>
                </c:pt>
                <c:pt idx="35">
                  <c:v>0.446686010472253</c:v>
                </c:pt>
                <c:pt idx="36">
                  <c:v>0.420289855072464</c:v>
                </c:pt>
                <c:pt idx="37">
                  <c:v>0.448750405881629</c:v>
                </c:pt>
                <c:pt idx="38">
                  <c:v>0.945360214624125</c:v>
                </c:pt>
                <c:pt idx="39">
                  <c:v>0.351145601766686</c:v>
                </c:pt>
                <c:pt idx="40">
                  <c:v>0.257149858587852</c:v>
                </c:pt>
                <c:pt idx="41">
                  <c:v>0.240083373382614</c:v>
                </c:pt>
                <c:pt idx="42">
                  <c:v>0.312324514888925</c:v>
                </c:pt>
                <c:pt idx="43">
                  <c:v>0.217394896842671</c:v>
                </c:pt>
                <c:pt idx="44">
                  <c:v>0.145939638221359</c:v>
                </c:pt>
                <c:pt idx="45">
                  <c:v>0.0254982777130885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dw!$D$6</c:f>
              <c:strCache>
                <c:ptCount val="1"/>
                <c:pt idx="0">
                  <c:v>BZ</c:v>
                </c:pt>
              </c:strCache>
            </c:strRef>
          </c:tx>
          <c:spPr>
            <a:solidFill>
              <a:srgbClr val="99ccff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xVal>
            <c:numRef>
              <c:f>dw!$AQ$3:$AQ$22</c:f>
              <c:numCache>
                <c:formatCode>General</c:formatCode>
                <c:ptCount val="20"/>
                <c:pt idx="0">
                  <c:v>0.146799429743044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xVal>
          <c:yVal>
            <c:numRef>
              <c:f>dw!$AN$3:$AN$22</c:f>
              <c:numCache>
                <c:formatCode>General</c:formatCode>
                <c:ptCount val="20"/>
                <c:pt idx="0">
                  <c:v>0.913342985699322</c:v>
                </c:pt>
                <c:pt idx="1">
                  <c:v>0.856872152857055</c:v>
                </c:pt>
                <c:pt idx="2">
                  <c:v>0.837121413281753</c:v>
                </c:pt>
                <c:pt idx="3">
                  <c:v>0.851526133449359</c:v>
                </c:pt>
                <c:pt idx="4">
                  <c:v>0.880813409144059</c:v>
                </c:pt>
                <c:pt idx="5">
                  <c:v>0.824576221747991</c:v>
                </c:pt>
                <c:pt idx="6">
                  <c:v>0.840452305889184</c:v>
                </c:pt>
                <c:pt idx="7">
                  <c:v>0.842405049375071</c:v>
                </c:pt>
                <c:pt idx="8">
                  <c:v>0.91395935879758</c:v>
                </c:pt>
                <c:pt idx="9">
                  <c:v>0.835732561154874</c:v>
                </c:pt>
                <c:pt idx="10">
                  <c:v>0.829805412265864</c:v>
                </c:pt>
                <c:pt idx="11">
                  <c:v>0.947351489497517</c:v>
                </c:pt>
                <c:pt idx="12">
                  <c:v>0.917086744958195</c:v>
                </c:pt>
                <c:pt idx="13">
                  <c:v>0.914224823869182</c:v>
                </c:pt>
                <c:pt idx="14">
                  <c:v>0.944705708598211</c:v>
                </c:pt>
                <c:pt idx="15">
                  <c:v>0.910751714352002</c:v>
                </c:pt>
                <c:pt idx="16">
                  <c:v>0.88536652832912</c:v>
                </c:pt>
                <c:pt idx="17">
                  <c:v>0.895950170509708</c:v>
                </c:pt>
                <c:pt idx="18">
                  <c:v>0.854667500723399</c:v>
                </c:pt>
                <c:pt idx="19">
                  <c:v>0.830144775822125</c:v>
                </c:pt>
              </c:numCache>
            </c:numRef>
          </c:yVal>
          <c:smooth val="0"/>
        </c:ser>
        <c:axId val="21702707"/>
        <c:axId val="43794095"/>
      </c:scatterChart>
      <c:valAx>
        <c:axId val="217027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1400">
                    <a:solidFill>
                      <a:srgbClr val="000000"/>
                    </a:solidFill>
                    <a:latin typeface="Calibri"/>
                  </a:rPr>
                  <a:t>Cholestanol/Chol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43794095"/>
        <c:crosses val="autoZero"/>
      </c:valAx>
      <c:valAx>
        <c:axId val="4379409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b="1" sz="1400">
                    <a:solidFill>
                      <a:srgbClr val="000000"/>
                    </a:solidFill>
                    <a:latin typeface="Calibri"/>
                  </a:rPr>
                  <a:t>Copr/Ethylcop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21702707"/>
        <c:crosses val="autoZero"/>
      </c:valAx>
      <c:spPr>
        <a:noFill/>
        <a:ln>
          <a:noFill/>
        </a:ln>
      </c:spPr>
    </c:plotArea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trendline>
            <c:spPr>
              <a:ln w="19080">
                <a:solidFill>
                  <a:srgbClr val="5b9bd5"/>
                </a:solidFill>
                <a:round/>
              </a:ln>
            </c:spPr>
            <c:trendlineType val="log"/>
            <c:forward val="0"/>
            <c:backward val="0"/>
            <c:dispRSqr val="1"/>
            <c:dispEq val="0"/>
          </c:trendline>
          <c:xVal>
            <c:numRef>
              <c:f>dw!$AQ$3:$AQ$48</c:f>
              <c:numCache>
                <c:formatCode>General</c:formatCode>
                <c:ptCount val="46"/>
                <c:pt idx="0">
                  <c:v>0.146799429743044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</c:numCache>
            </c:numRef>
          </c:xVal>
          <c:yVal>
            <c:numRef>
              <c:f>dw!$AK$3:$AK$48</c:f>
              <c:numCache>
                <c:formatCode>General</c:formatCode>
                <c:ptCount val="46"/>
                <c:pt idx="0">
                  <c:v>0.831679377051595</c:v>
                </c:pt>
                <c:pt idx="1">
                  <c:v>0.834807218475024</c:v>
                </c:pt>
                <c:pt idx="2">
                  <c:v>0.786338303774711</c:v>
                </c:pt>
                <c:pt idx="3">
                  <c:v>0.753079465389566</c:v>
                </c:pt>
                <c:pt idx="4">
                  <c:v>0.738381840896052</c:v>
                </c:pt>
                <c:pt idx="5">
                  <c:v>0.737432875667029</c:v>
                </c:pt>
                <c:pt idx="6">
                  <c:v>0.811028824854884</c:v>
                </c:pt>
                <c:pt idx="7">
                  <c:v>0.807833732667837</c:v>
                </c:pt>
                <c:pt idx="8">
                  <c:v>0.748854995246207</c:v>
                </c:pt>
                <c:pt idx="9">
                  <c:v>0.719231263037692</c:v>
                </c:pt>
                <c:pt idx="10">
                  <c:v>0.747727806195913</c:v>
                </c:pt>
                <c:pt idx="11">
                  <c:v>0.811894914421166</c:v>
                </c:pt>
                <c:pt idx="12">
                  <c:v>0.770193150276067</c:v>
                </c:pt>
                <c:pt idx="13">
                  <c:v>0.827745470825131</c:v>
                </c:pt>
                <c:pt idx="14">
                  <c:v>0.833758802715263</c:v>
                </c:pt>
                <c:pt idx="15">
                  <c:v/>
                </c:pt>
                <c:pt idx="16">
                  <c:v>0.850393395125413</c:v>
                </c:pt>
                <c:pt idx="17">
                  <c:v>0.76347073994412</c:v>
                </c:pt>
                <c:pt idx="18">
                  <c:v>0.861299124016231</c:v>
                </c:pt>
                <c:pt idx="19">
                  <c:v>0.693703841211109</c:v>
                </c:pt>
                <c:pt idx="20">
                  <c:v>0.743975875592919</c:v>
                </c:pt>
                <c:pt idx="21">
                  <c:v>0.89295672689672</c:v>
                </c:pt>
                <c:pt idx="22">
                  <c:v>0.697771518559138</c:v>
                </c:pt>
                <c:pt idx="23">
                  <c:v>0.880157106264737</c:v>
                </c:pt>
                <c:pt idx="24">
                  <c:v>0.0389634057669102</c:v>
                </c:pt>
                <c:pt idx="25">
                  <c:v>0.0391333442804852</c:v>
                </c:pt>
                <c:pt idx="26">
                  <c:v>0.0132719980043669</c:v>
                </c:pt>
                <c:pt idx="27">
                  <c:v>0.00876990616667091</c:v>
                </c:pt>
                <c:pt idx="28">
                  <c:v>0.0301302521622167</c:v>
                </c:pt>
                <c:pt idx="29">
                  <c:v>0.0327688743207771</c:v>
                </c:pt>
                <c:pt idx="30">
                  <c:v>0.0439544315387279</c:v>
                </c:pt>
                <c:pt idx="31">
                  <c:v>0.0178609293538409</c:v>
                </c:pt>
                <c:pt idx="32">
                  <c:v>0.189388424623315</c:v>
                </c:pt>
                <c:pt idx="33">
                  <c:v>0.0904362717057007</c:v>
                </c:pt>
                <c:pt idx="34">
                  <c:v>0.0385049140387799</c:v>
                </c:pt>
                <c:pt idx="35">
                  <c:v>0.0275090371378905</c:v>
                </c:pt>
                <c:pt idx="36">
                  <c:v>0.0329837583490026</c:v>
                </c:pt>
                <c:pt idx="37">
                  <c:v>0.0755820635244195</c:v>
                </c:pt>
                <c:pt idx="38">
                  <c:v>0.0119476238478474</c:v>
                </c:pt>
                <c:pt idx="39">
                  <c:v>0.098771981197775</c:v>
                </c:pt>
                <c:pt idx="40">
                  <c:v>0.189817694043284</c:v>
                </c:pt>
                <c:pt idx="41">
                  <c:v>0.0275746073920338</c:v>
                </c:pt>
                <c:pt idx="42">
                  <c:v>0.0985529730345987</c:v>
                </c:pt>
                <c:pt idx="43">
                  <c:v>0.336426062140568</c:v>
                </c:pt>
                <c:pt idx="44">
                  <c:v>0.268394434638538</c:v>
                </c:pt>
                <c:pt idx="45">
                  <c:v>0.108974580500905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dw!$D$6</c:f>
              <c:strCache>
                <c:ptCount val="1"/>
                <c:pt idx="0">
                  <c:v>BZ</c:v>
                </c:pt>
              </c:strCache>
            </c:strRef>
          </c:tx>
          <c:spPr>
            <a:solidFill>
              <a:srgbClr val="99ccff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xVal>
            <c:numRef>
              <c:f>dw!$AQ$3:$AQ$22</c:f>
              <c:numCache>
                <c:formatCode>General</c:formatCode>
                <c:ptCount val="20"/>
                <c:pt idx="0">
                  <c:v>0.146799429743044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xVal>
          <c:yVal>
            <c:numRef>
              <c:f>dw!$AK$3:$AK$22</c:f>
              <c:numCache>
                <c:formatCode>General</c:formatCode>
                <c:ptCount val="20"/>
                <c:pt idx="0">
                  <c:v>0.831679377051595</c:v>
                </c:pt>
                <c:pt idx="1">
                  <c:v>0.834807218475024</c:v>
                </c:pt>
                <c:pt idx="2">
                  <c:v>0.786338303774711</c:v>
                </c:pt>
                <c:pt idx="3">
                  <c:v>0.753079465389566</c:v>
                </c:pt>
                <c:pt idx="4">
                  <c:v>0.738381840896052</c:v>
                </c:pt>
                <c:pt idx="5">
                  <c:v>0.737432875667029</c:v>
                </c:pt>
                <c:pt idx="6">
                  <c:v>0.811028824854884</c:v>
                </c:pt>
                <c:pt idx="7">
                  <c:v>0.807833732667837</c:v>
                </c:pt>
                <c:pt idx="8">
                  <c:v>0.748854995246207</c:v>
                </c:pt>
                <c:pt idx="9">
                  <c:v>0.719231263037692</c:v>
                </c:pt>
                <c:pt idx="10">
                  <c:v>0.747727806195913</c:v>
                </c:pt>
                <c:pt idx="11">
                  <c:v>0.811894914421166</c:v>
                </c:pt>
                <c:pt idx="12">
                  <c:v>0.770193150276067</c:v>
                </c:pt>
                <c:pt idx="13">
                  <c:v>0.827745470825131</c:v>
                </c:pt>
                <c:pt idx="14">
                  <c:v>0.833758802715263</c:v>
                </c:pt>
                <c:pt idx="15">
                  <c:v/>
                </c:pt>
                <c:pt idx="16">
                  <c:v>0.850393395125413</c:v>
                </c:pt>
                <c:pt idx="17">
                  <c:v>0.76347073994412</c:v>
                </c:pt>
                <c:pt idx="18">
                  <c:v>0.861299124016231</c:v>
                </c:pt>
                <c:pt idx="19">
                  <c:v>0.693703841211109</c:v>
                </c:pt>
              </c:numCache>
            </c:numRef>
          </c:yVal>
          <c:smooth val="0"/>
        </c:ser>
        <c:axId val="91377280"/>
        <c:axId val="91294208"/>
      </c:scatterChart>
      <c:valAx>
        <c:axId val="91377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1400">
                    <a:solidFill>
                      <a:srgbClr val="000000"/>
                    </a:solidFill>
                    <a:latin typeface="Calibri"/>
                  </a:rPr>
                  <a:t>Cholestanol/Chol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91294208"/>
        <c:crosses val="autoZero"/>
      </c:valAx>
      <c:valAx>
        <c:axId val="912942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b="1" sz="1400">
                    <a:solidFill>
                      <a:srgbClr val="000000"/>
                    </a:solidFill>
                    <a:latin typeface="Calibri"/>
                  </a:rPr>
                  <a:t>Fec/Phyto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91377280"/>
        <c:crosses val="autoZero"/>
      </c:valAx>
      <c:spPr>
        <a:noFill/>
        <a:ln>
          <a:noFill/>
        </a:ln>
      </c:spPr>
    </c:plotArea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trendline>
            <c:spPr>
              <a:ln w="19080">
                <a:solidFill>
                  <a:srgbClr val="5b9bd5"/>
                </a:solidFill>
                <a:round/>
              </a:ln>
            </c:spPr>
            <c:trendlineType val="log"/>
            <c:forward val="0"/>
            <c:backward val="0"/>
            <c:dispRSqr val="1"/>
            <c:dispEq val="0"/>
          </c:trendline>
          <c:xVal>
            <c:numRef>
              <c:f>dw!$AG$3:$AG$48</c:f>
              <c:numCache>
                <c:formatCode>General</c:formatCode>
                <c:ptCount val="46"/>
                <c:pt idx="0">
                  <c:v>0.975124378109453</c:v>
                </c:pt>
                <c:pt idx="1">
                  <c:v>0.980392156862745</c:v>
                </c:pt>
                <c:pt idx="2">
                  <c:v>0.801859683682649</c:v>
                </c:pt>
                <c:pt idx="3">
                  <c:v>0.809199678055469</c:v>
                </c:pt>
                <c:pt idx="4">
                  <c:v>0.921742078750633</c:v>
                </c:pt>
                <c:pt idx="5">
                  <c:v>0.957839023503194</c:v>
                </c:pt>
                <c:pt idx="6">
                  <c:v>0.535355147646185</c:v>
                </c:pt>
                <c:pt idx="7">
                  <c:v>0.679340716895299</c:v>
                </c:pt>
                <c:pt idx="8">
                  <c:v>0.852070343489951</c:v>
                </c:pt>
                <c:pt idx="9">
                  <c:v>0.911780533365111</c:v>
                </c:pt>
                <c:pt idx="10">
                  <c:v>0.715372878421043</c:v>
                </c:pt>
                <c:pt idx="11">
                  <c:v>0.992329294553104</c:v>
                </c:pt>
                <c:pt idx="12">
                  <c:v>0.503639078908</c:v>
                </c:pt>
                <c:pt idx="13">
                  <c:v>0.644335869050331</c:v>
                </c:pt>
                <c:pt idx="14">
                  <c:v>0.91293127365429</c:v>
                </c:pt>
                <c:pt idx="15">
                  <c:v>0.908574513001235</c:v>
                </c:pt>
                <c:pt idx="16">
                  <c:v>0.970026190707149</c:v>
                </c:pt>
                <c:pt idx="17">
                  <c:v>0.710219050875862</c:v>
                </c:pt>
                <c:pt idx="18">
                  <c:v>0.970308558121483</c:v>
                </c:pt>
                <c:pt idx="19">
                  <c:v>0.930491954398859</c:v>
                </c:pt>
                <c:pt idx="20">
                  <c:v>0.782778360007331</c:v>
                </c:pt>
                <c:pt idx="21">
                  <c:v>0.963480268512876</c:v>
                </c:pt>
                <c:pt idx="22">
                  <c:v>0.980990940795107</c:v>
                </c:pt>
                <c:pt idx="23">
                  <c:v>0.980771862498377</c:v>
                </c:pt>
                <c:pt idx="24">
                  <c:v>0.450669205719509</c:v>
                </c:pt>
                <c:pt idx="25">
                  <c:v>0.490049076234853</c:v>
                </c:pt>
                <c:pt idx="26">
                  <c:v>0.397990474326352</c:v>
                </c:pt>
                <c:pt idx="27">
                  <c:v>0.390969251229791</c:v>
                </c:pt>
                <c:pt idx="28">
                  <c:v>0.379958246346555</c:v>
                </c:pt>
                <c:pt idx="29">
                  <c:v>0.346121538784612</c:v>
                </c:pt>
                <c:pt idx="30">
                  <c:v>0.471709909346671</c:v>
                </c:pt>
                <c:pt idx="31">
                  <c:v>0.530240265120133</c:v>
                </c:pt>
                <c:pt idx="32">
                  <c:v>0.443899270677244</c:v>
                </c:pt>
                <c:pt idx="33">
                  <c:v>0.391804750632601</c:v>
                </c:pt>
                <c:pt idx="34">
                  <c:v>0.555555555555555</c:v>
                </c:pt>
                <c:pt idx="35">
                  <c:v>0.335835526920115</c:v>
                </c:pt>
                <c:pt idx="36">
                  <c:v>0.38591404068467</c:v>
                </c:pt>
                <c:pt idx="37">
                  <c:v>0.318181818181818</c:v>
                </c:pt>
                <c:pt idx="38">
                  <c:v>0.502688172043011</c:v>
                </c:pt>
                <c:pt idx="39">
                  <c:v>0.331987279598386</c:v>
                </c:pt>
                <c:pt idx="40">
                  <c:v>0.801925964884528</c:v>
                </c:pt>
                <c:pt idx="41">
                  <c:v>0.382954299983963</c:v>
                </c:pt>
                <c:pt idx="42">
                  <c:v>0.380487249183787</c:v>
                </c:pt>
                <c:pt idx="43">
                  <c:v>0.839104948168606</c:v>
                </c:pt>
                <c:pt idx="44">
                  <c:v>0.50141040388403</c:v>
                </c:pt>
                <c:pt idx="45">
                  <c:v>0.372969837424383</c:v>
                </c:pt>
              </c:numCache>
            </c:numRef>
          </c:xVal>
          <c:yVal>
            <c:numRef>
              <c:f>dw!$AQ$3:$AQ$48</c:f>
              <c:numCache>
                <c:formatCode>General</c:formatCode>
                <c:ptCount val="46"/>
                <c:pt idx="0">
                  <c:v>0.146799429743044</c:v>
                </c:pt>
                <c:pt idx="1">
                  <c:v/>
                </c:pt>
                <c:pt idx="2">
                  <c:v>0.19644241541943</c:v>
                </c:pt>
                <c:pt idx="3">
                  <c:v>0.139778377499076</c:v>
                </c:pt>
                <c:pt idx="4">
                  <c:v/>
                </c:pt>
                <c:pt idx="5">
                  <c:v>0.161560746270527</c:v>
                </c:pt>
                <c:pt idx="6">
                  <c:v/>
                </c:pt>
                <c:pt idx="7">
                  <c:v>0.120119874659063</c:v>
                </c:pt>
                <c:pt idx="8">
                  <c:v>0.194084128817123</c:v>
                </c:pt>
                <c:pt idx="9">
                  <c:v>0.102828370542711</c:v>
                </c:pt>
                <c:pt idx="10">
                  <c:v>0.251079566344999</c:v>
                </c:pt>
                <c:pt idx="11">
                  <c:v>0.184476124542524</c:v>
                </c:pt>
                <c:pt idx="12">
                  <c:v/>
                </c:pt>
                <c:pt idx="13">
                  <c:v>0.0954803264969858</c:v>
                </c:pt>
                <c:pt idx="14">
                  <c:v>0.107742822235797</c:v>
                </c:pt>
                <c:pt idx="15">
                  <c:v>0.130570927640171</c:v>
                </c:pt>
                <c:pt idx="16">
                  <c:v>0.154682452394081</c:v>
                </c:pt>
                <c:pt idx="17">
                  <c:v>0.105969431921075</c:v>
                </c:pt>
                <c:pt idx="18">
                  <c:v>0.133918707352373</c:v>
                </c:pt>
                <c:pt idx="19">
                  <c:v>0.101614960874043</c:v>
                </c:pt>
                <c:pt idx="20">
                  <c:v>0.116852697592075</c:v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>0.0462155634696467</c:v>
                </c:pt>
                <c:pt idx="25">
                  <c:v>0.111227374240602</c:v>
                </c:pt>
                <c:pt idx="26">
                  <c:v>0.0470278014577332</c:v>
                </c:pt>
                <c:pt idx="27">
                  <c:v>0.0761872008790884</c:v>
                </c:pt>
                <c:pt idx="28">
                  <c:v>0.0426971276477764</c:v>
                </c:pt>
                <c:pt idx="29">
                  <c:v>0.040674550564777</c:v>
                </c:pt>
                <c:pt idx="30">
                  <c:v>0.00857031554343592</c:v>
                </c:pt>
                <c:pt idx="31">
                  <c:v>0.00778766687857597</c:v>
                </c:pt>
                <c:pt idx="32">
                  <c:v/>
                </c:pt>
                <c:pt idx="33">
                  <c:v>0.134409137474398</c:v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>0.108776474371608</c:v>
                </c:pt>
                <c:pt idx="38">
                  <c:v>0.0743100475278483</c:v>
                </c:pt>
                <c:pt idx="39">
                  <c:v/>
                </c:pt>
                <c:pt idx="40">
                  <c:v>0.065841298068045</c:v>
                </c:pt>
                <c:pt idx="41">
                  <c:v/>
                </c:pt>
                <c:pt idx="42">
                  <c:v>0.0283978936645115</c:v>
                </c:pt>
                <c:pt idx="43">
                  <c:v>0.0186793997228127</c:v>
                </c:pt>
                <c:pt idx="44">
                  <c:v>0.160444853214013</c:v>
                </c:pt>
                <c:pt idx="45">
                  <c:v>0.0256944543517991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dw!$D$6</c:f>
              <c:strCache>
                <c:ptCount val="1"/>
                <c:pt idx="0">
                  <c:v>BZ</c:v>
                </c:pt>
              </c:strCache>
            </c:strRef>
          </c:tx>
          <c:spPr>
            <a:solidFill>
              <a:srgbClr val="99ccff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xVal>
            <c:numRef>
              <c:f>dw!$AG$3:$AG$22</c:f>
              <c:numCache>
                <c:formatCode>General</c:formatCode>
                <c:ptCount val="20"/>
                <c:pt idx="0">
                  <c:v>0.975124378109453</c:v>
                </c:pt>
                <c:pt idx="1">
                  <c:v>0.980392156862745</c:v>
                </c:pt>
                <c:pt idx="2">
                  <c:v>0.801859683682649</c:v>
                </c:pt>
                <c:pt idx="3">
                  <c:v>0.809199678055469</c:v>
                </c:pt>
                <c:pt idx="4">
                  <c:v>0.921742078750633</c:v>
                </c:pt>
                <c:pt idx="5">
                  <c:v>0.957839023503194</c:v>
                </c:pt>
                <c:pt idx="6">
                  <c:v>0.535355147646185</c:v>
                </c:pt>
                <c:pt idx="7">
                  <c:v>0.679340716895299</c:v>
                </c:pt>
                <c:pt idx="8">
                  <c:v>0.852070343489951</c:v>
                </c:pt>
                <c:pt idx="9">
                  <c:v>0.911780533365111</c:v>
                </c:pt>
                <c:pt idx="10">
                  <c:v>0.715372878421043</c:v>
                </c:pt>
                <c:pt idx="11">
                  <c:v>0.992329294553104</c:v>
                </c:pt>
                <c:pt idx="12">
                  <c:v>0.503639078908</c:v>
                </c:pt>
                <c:pt idx="13">
                  <c:v>0.644335869050331</c:v>
                </c:pt>
                <c:pt idx="14">
                  <c:v>0.91293127365429</c:v>
                </c:pt>
                <c:pt idx="15">
                  <c:v>0.908574513001235</c:v>
                </c:pt>
                <c:pt idx="16">
                  <c:v>0.970026190707149</c:v>
                </c:pt>
                <c:pt idx="17">
                  <c:v>0.710219050875862</c:v>
                </c:pt>
                <c:pt idx="18">
                  <c:v>0.970308558121483</c:v>
                </c:pt>
                <c:pt idx="19">
                  <c:v>0.930491954398859</c:v>
                </c:pt>
              </c:numCache>
            </c:numRef>
          </c:xVal>
          <c:yVal>
            <c:numRef>
              <c:f>dw!$AQ$3:$AQ$22</c:f>
              <c:numCache>
                <c:formatCode>General</c:formatCode>
                <c:ptCount val="20"/>
                <c:pt idx="0">
                  <c:v>0.146799429743044</c:v>
                </c:pt>
                <c:pt idx="1">
                  <c:v/>
                </c:pt>
                <c:pt idx="2">
                  <c:v>0.19644241541943</c:v>
                </c:pt>
                <c:pt idx="3">
                  <c:v>0.139778377499076</c:v>
                </c:pt>
                <c:pt idx="4">
                  <c:v/>
                </c:pt>
                <c:pt idx="5">
                  <c:v>0.161560746270527</c:v>
                </c:pt>
                <c:pt idx="6">
                  <c:v/>
                </c:pt>
                <c:pt idx="7">
                  <c:v>0.120119874659063</c:v>
                </c:pt>
                <c:pt idx="8">
                  <c:v>0.194084128817123</c:v>
                </c:pt>
                <c:pt idx="9">
                  <c:v>0.102828370542711</c:v>
                </c:pt>
                <c:pt idx="10">
                  <c:v>0.251079566344999</c:v>
                </c:pt>
                <c:pt idx="11">
                  <c:v>0.184476124542524</c:v>
                </c:pt>
                <c:pt idx="12">
                  <c:v/>
                </c:pt>
                <c:pt idx="13">
                  <c:v>0.0954803264969858</c:v>
                </c:pt>
                <c:pt idx="14">
                  <c:v>0.107742822235797</c:v>
                </c:pt>
                <c:pt idx="15">
                  <c:v>0.130570927640171</c:v>
                </c:pt>
                <c:pt idx="16">
                  <c:v>0.154682452394081</c:v>
                </c:pt>
                <c:pt idx="17">
                  <c:v>0.105969431921075</c:v>
                </c:pt>
                <c:pt idx="18">
                  <c:v>0.133918707352373</c:v>
                </c:pt>
                <c:pt idx="19">
                  <c:v>0.101614960874043</c:v>
                </c:pt>
              </c:numCache>
            </c:numRef>
          </c:yVal>
          <c:smooth val="0"/>
        </c:ser>
        <c:axId val="49707597"/>
        <c:axId val="94397928"/>
      </c:scatterChart>
      <c:valAx>
        <c:axId val="497075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1400">
                    <a:solidFill>
                      <a:srgbClr val="000000"/>
                    </a:solidFill>
                    <a:latin typeface="Calibri"/>
                  </a:rPr>
                  <a:t>Copr/EpiCop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94397928"/>
        <c:crosses val="autoZero"/>
      </c:valAx>
      <c:valAx>
        <c:axId val="943979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b="1" sz="1400">
                    <a:solidFill>
                      <a:srgbClr val="000000"/>
                    </a:solidFill>
                    <a:latin typeface="Calibri"/>
                  </a:rPr>
                  <a:t>Cholestanol/Chol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49707597"/>
        <c:crosses val="autoZero"/>
      </c:valAx>
      <c:spPr>
        <a:noFill/>
        <a:ln>
          <a:noFill/>
        </a:ln>
      </c:spPr>
    </c:plotArea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trendline>
            <c:spPr>
              <a:ln w="19080">
                <a:solidFill>
                  <a:srgbClr val="5b9bd5"/>
                </a:solidFill>
                <a:round/>
              </a:ln>
            </c:spPr>
            <c:trendlineType val="log"/>
            <c:forward val="0"/>
            <c:backward val="0"/>
            <c:dispRSqr val="1"/>
            <c:dispEq val="0"/>
          </c:trendline>
          <c:xVal>
            <c:numRef>
              <c:f>dw!$AG$3:$AG$48</c:f>
              <c:numCache>
                <c:formatCode>General</c:formatCode>
                <c:ptCount val="46"/>
                <c:pt idx="0">
                  <c:v>0.975124378109453</c:v>
                </c:pt>
                <c:pt idx="1">
                  <c:v>0.980392156862745</c:v>
                </c:pt>
                <c:pt idx="2">
                  <c:v>0.801859683682649</c:v>
                </c:pt>
                <c:pt idx="3">
                  <c:v>0.809199678055469</c:v>
                </c:pt>
                <c:pt idx="4">
                  <c:v>0.921742078750633</c:v>
                </c:pt>
                <c:pt idx="5">
                  <c:v>0.957839023503194</c:v>
                </c:pt>
                <c:pt idx="6">
                  <c:v>0.535355147646185</c:v>
                </c:pt>
                <c:pt idx="7">
                  <c:v>0.679340716895299</c:v>
                </c:pt>
                <c:pt idx="8">
                  <c:v>0.852070343489951</c:v>
                </c:pt>
                <c:pt idx="9">
                  <c:v>0.911780533365111</c:v>
                </c:pt>
                <c:pt idx="10">
                  <c:v>0.715372878421043</c:v>
                </c:pt>
                <c:pt idx="11">
                  <c:v>0.992329294553104</c:v>
                </c:pt>
                <c:pt idx="12">
                  <c:v>0.503639078908</c:v>
                </c:pt>
                <c:pt idx="13">
                  <c:v>0.644335869050331</c:v>
                </c:pt>
                <c:pt idx="14">
                  <c:v>0.91293127365429</c:v>
                </c:pt>
                <c:pt idx="15">
                  <c:v>0.908574513001235</c:v>
                </c:pt>
                <c:pt idx="16">
                  <c:v>0.970026190707149</c:v>
                </c:pt>
                <c:pt idx="17">
                  <c:v>0.710219050875862</c:v>
                </c:pt>
                <c:pt idx="18">
                  <c:v>0.970308558121483</c:v>
                </c:pt>
                <c:pt idx="19">
                  <c:v>0.930491954398859</c:v>
                </c:pt>
                <c:pt idx="20">
                  <c:v>0.782778360007331</c:v>
                </c:pt>
                <c:pt idx="21">
                  <c:v>0.963480268512876</c:v>
                </c:pt>
                <c:pt idx="22">
                  <c:v>0.980990940795107</c:v>
                </c:pt>
                <c:pt idx="23">
                  <c:v>0.980771862498377</c:v>
                </c:pt>
                <c:pt idx="24">
                  <c:v>0.450669205719509</c:v>
                </c:pt>
                <c:pt idx="25">
                  <c:v>0.490049076234853</c:v>
                </c:pt>
                <c:pt idx="26">
                  <c:v>0.397990474326352</c:v>
                </c:pt>
                <c:pt idx="27">
                  <c:v>0.390969251229791</c:v>
                </c:pt>
                <c:pt idx="28">
                  <c:v>0.379958246346555</c:v>
                </c:pt>
                <c:pt idx="29">
                  <c:v>0.346121538784612</c:v>
                </c:pt>
                <c:pt idx="30">
                  <c:v>0.471709909346671</c:v>
                </c:pt>
                <c:pt idx="31">
                  <c:v>0.530240265120133</c:v>
                </c:pt>
                <c:pt idx="32">
                  <c:v>0.443899270677244</c:v>
                </c:pt>
                <c:pt idx="33">
                  <c:v>0.391804750632601</c:v>
                </c:pt>
                <c:pt idx="34">
                  <c:v>0.555555555555555</c:v>
                </c:pt>
                <c:pt idx="35">
                  <c:v>0.335835526920115</c:v>
                </c:pt>
                <c:pt idx="36">
                  <c:v>0.38591404068467</c:v>
                </c:pt>
                <c:pt idx="37">
                  <c:v>0.318181818181818</c:v>
                </c:pt>
                <c:pt idx="38">
                  <c:v>0.502688172043011</c:v>
                </c:pt>
                <c:pt idx="39">
                  <c:v>0.331987279598386</c:v>
                </c:pt>
                <c:pt idx="40">
                  <c:v>0.801925964884528</c:v>
                </c:pt>
                <c:pt idx="41">
                  <c:v>0.382954299983963</c:v>
                </c:pt>
                <c:pt idx="42">
                  <c:v>0.380487249183787</c:v>
                </c:pt>
                <c:pt idx="43">
                  <c:v>0.839104948168606</c:v>
                </c:pt>
                <c:pt idx="44">
                  <c:v>0.50141040388403</c:v>
                </c:pt>
                <c:pt idx="45">
                  <c:v>0.372969837424383</c:v>
                </c:pt>
              </c:numCache>
            </c:numRef>
          </c:xVal>
          <c:yVal>
            <c:numRef>
              <c:f>dw!$AL$3:$AL$48</c:f>
              <c:numCache>
                <c:formatCode>General</c:formatCode>
                <c:ptCount val="46"/>
                <c:pt idx="0">
                  <c:v>0.970962351225437</c:v>
                </c:pt>
                <c:pt idx="1">
                  <c:v>0.958887148062335</c:v>
                </c:pt>
                <c:pt idx="2">
                  <c:v>0.945634855779302</c:v>
                </c:pt>
                <c:pt idx="3">
                  <c:v>0.96579665610853</c:v>
                </c:pt>
                <c:pt idx="4">
                  <c:v/>
                </c:pt>
                <c:pt idx="5">
                  <c:v>0.954782850730997</c:v>
                </c:pt>
                <c:pt idx="6">
                  <c:v/>
                </c:pt>
                <c:pt idx="7">
                  <c:v>0.981766345126688</c:v>
                </c:pt>
                <c:pt idx="8">
                  <c:v>0.948649058148254</c:v>
                </c:pt>
                <c:pt idx="9">
                  <c:v>0.968303037006577</c:v>
                </c:pt>
                <c:pt idx="10">
                  <c:v>0.931832037747976</c:v>
                </c:pt>
                <c:pt idx="11">
                  <c:v>0.955552211559505</c:v>
                </c:pt>
                <c:pt idx="12">
                  <c:v/>
                </c:pt>
                <c:pt idx="13">
                  <c:v>0.978073667465129</c:v>
                </c:pt>
                <c:pt idx="14">
                  <c:v>0.978321878872922</c:v>
                </c:pt>
                <c:pt idx="15">
                  <c:v>0.975066099567511</c:v>
                </c:pt>
                <c:pt idx="16">
                  <c:v>0.971458122686919</c:v>
                </c:pt>
                <c:pt idx="17">
                  <c:v>0.97695494456562</c:v>
                </c:pt>
                <c:pt idx="18">
                  <c:v>0.97733045591593</c:v>
                </c:pt>
                <c:pt idx="19">
                  <c:v>0.970184146982637</c:v>
                </c:pt>
                <c:pt idx="20">
                  <c:v>0.971868576130832</c:v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>0.29253592502886</c:v>
                </c:pt>
                <c:pt idx="25">
                  <c:v>0.420094908364899</c:v>
                </c:pt>
                <c:pt idx="26">
                  <c:v>0.355639603684711</c:v>
                </c:pt>
                <c:pt idx="27">
                  <c:v>0.219110413616591</c:v>
                </c:pt>
                <c:pt idx="28">
                  <c:v>0.554398148148148</c:v>
                </c:pt>
                <c:pt idx="29">
                  <c:v>0.565933412940504</c:v>
                </c:pt>
                <c:pt idx="30">
                  <c:v>0.879087661445452</c:v>
                </c:pt>
                <c:pt idx="31">
                  <c:v>0.797621014373038</c:v>
                </c:pt>
                <c:pt idx="32">
                  <c:v/>
                </c:pt>
                <c:pt idx="33">
                  <c:v>0.66809927192655</c:v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>0.572040504961529</c:v>
                </c:pt>
                <c:pt idx="38">
                  <c:v>0.304621372381598</c:v>
                </c:pt>
                <c:pt idx="39">
                  <c:v>0.427549863099026</c:v>
                </c:pt>
                <c:pt idx="40">
                  <c:v>0.658705023206355</c:v>
                </c:pt>
                <c:pt idx="41">
                  <c:v/>
                </c:pt>
                <c:pt idx="42">
                  <c:v>0.7952246565483</c:v>
                </c:pt>
                <c:pt idx="43">
                  <c:v>0.964972943616979</c:v>
                </c:pt>
                <c:pt idx="44">
                  <c:v>0.647137488657804</c:v>
                </c:pt>
                <c:pt idx="45">
                  <c:v>0.688648555381139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dw!$D$6</c:f>
              <c:strCache>
                <c:ptCount val="1"/>
                <c:pt idx="0">
                  <c:v>BZ</c:v>
                </c:pt>
              </c:strCache>
            </c:strRef>
          </c:tx>
          <c:spPr>
            <a:solidFill>
              <a:srgbClr val="99ccff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xVal>
            <c:numRef>
              <c:f>dw!$AG$3:$AG$22</c:f>
              <c:numCache>
                <c:formatCode>General</c:formatCode>
                <c:ptCount val="20"/>
                <c:pt idx="0">
                  <c:v>0.975124378109453</c:v>
                </c:pt>
                <c:pt idx="1">
                  <c:v>0.980392156862745</c:v>
                </c:pt>
                <c:pt idx="2">
                  <c:v>0.801859683682649</c:v>
                </c:pt>
                <c:pt idx="3">
                  <c:v>0.809199678055469</c:v>
                </c:pt>
                <c:pt idx="4">
                  <c:v>0.921742078750633</c:v>
                </c:pt>
                <c:pt idx="5">
                  <c:v>0.957839023503194</c:v>
                </c:pt>
                <c:pt idx="6">
                  <c:v>0.535355147646185</c:v>
                </c:pt>
                <c:pt idx="7">
                  <c:v>0.679340716895299</c:v>
                </c:pt>
                <c:pt idx="8">
                  <c:v>0.852070343489951</c:v>
                </c:pt>
                <c:pt idx="9">
                  <c:v>0.911780533365111</c:v>
                </c:pt>
                <c:pt idx="10">
                  <c:v>0.715372878421043</c:v>
                </c:pt>
                <c:pt idx="11">
                  <c:v>0.992329294553104</c:v>
                </c:pt>
                <c:pt idx="12">
                  <c:v>0.503639078908</c:v>
                </c:pt>
                <c:pt idx="13">
                  <c:v>0.644335869050331</c:v>
                </c:pt>
                <c:pt idx="14">
                  <c:v>0.91293127365429</c:v>
                </c:pt>
                <c:pt idx="15">
                  <c:v>0.908574513001235</c:v>
                </c:pt>
                <c:pt idx="16">
                  <c:v>0.970026190707149</c:v>
                </c:pt>
                <c:pt idx="17">
                  <c:v>0.710219050875862</c:v>
                </c:pt>
                <c:pt idx="18">
                  <c:v>0.970308558121483</c:v>
                </c:pt>
                <c:pt idx="19">
                  <c:v>0.930491954398859</c:v>
                </c:pt>
              </c:numCache>
            </c:numRef>
          </c:xVal>
          <c:yVal>
            <c:numRef>
              <c:f>dw!$AL$3:$AL$22</c:f>
              <c:numCache>
                <c:formatCode>General</c:formatCode>
                <c:ptCount val="20"/>
                <c:pt idx="0">
                  <c:v>0.970962351225437</c:v>
                </c:pt>
                <c:pt idx="1">
                  <c:v>0.958887148062335</c:v>
                </c:pt>
                <c:pt idx="2">
                  <c:v>0.945634855779302</c:v>
                </c:pt>
                <c:pt idx="3">
                  <c:v>0.96579665610853</c:v>
                </c:pt>
                <c:pt idx="4">
                  <c:v/>
                </c:pt>
                <c:pt idx="5">
                  <c:v>0.954782850730997</c:v>
                </c:pt>
                <c:pt idx="6">
                  <c:v/>
                </c:pt>
                <c:pt idx="7">
                  <c:v>0.981766345126688</c:v>
                </c:pt>
                <c:pt idx="8">
                  <c:v>0.948649058148254</c:v>
                </c:pt>
                <c:pt idx="9">
                  <c:v>0.968303037006577</c:v>
                </c:pt>
                <c:pt idx="10">
                  <c:v>0.931832037747976</c:v>
                </c:pt>
                <c:pt idx="11">
                  <c:v>0.955552211559505</c:v>
                </c:pt>
                <c:pt idx="12">
                  <c:v/>
                </c:pt>
                <c:pt idx="13">
                  <c:v>0.978073667465129</c:v>
                </c:pt>
                <c:pt idx="14">
                  <c:v>0.978321878872922</c:v>
                </c:pt>
                <c:pt idx="15">
                  <c:v>0.975066099567511</c:v>
                </c:pt>
                <c:pt idx="16">
                  <c:v>0.971458122686919</c:v>
                </c:pt>
                <c:pt idx="17">
                  <c:v>0.97695494456562</c:v>
                </c:pt>
                <c:pt idx="18">
                  <c:v>0.97733045591593</c:v>
                </c:pt>
                <c:pt idx="19">
                  <c:v>0.970184146982637</c:v>
                </c:pt>
              </c:numCache>
            </c:numRef>
          </c:yVal>
          <c:smooth val="0"/>
        </c:ser>
        <c:axId val="16047759"/>
        <c:axId val="57616713"/>
      </c:scatterChart>
      <c:valAx>
        <c:axId val="160477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1400">
                    <a:solidFill>
                      <a:srgbClr val="000000"/>
                    </a:solidFill>
                    <a:latin typeface="Calibri"/>
                  </a:rPr>
                  <a:t>Copr/EpiCop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57616713"/>
        <c:crosses val="autoZero"/>
      </c:valAx>
      <c:valAx>
        <c:axId val="5761671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b="1" sz="1400">
                    <a:solidFill>
                      <a:srgbClr val="000000"/>
                    </a:solidFill>
                    <a:latin typeface="Calibri"/>
                  </a:rPr>
                  <a:t>5B/(5B+5a)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16047759"/>
        <c:crosses val="autoZero"/>
      </c:valAx>
      <c:spPr>
        <a:noFill/>
        <a:ln>
          <a:noFill/>
        </a:ln>
      </c:spPr>
    </c:plotArea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trendline>
            <c:spPr>
              <a:ln w="19080">
                <a:solidFill>
                  <a:srgbClr val="5b9bd5"/>
                </a:solidFill>
                <a:round/>
              </a:ln>
            </c:spPr>
            <c:trendlineType val="log"/>
            <c:forward val="0"/>
            <c:backward val="0"/>
            <c:dispRSqr val="1"/>
            <c:dispEq val="0"/>
          </c:trendline>
          <c:xVal>
            <c:numRef>
              <c:f>dw!$AG$3:$AG$48</c:f>
              <c:numCache>
                <c:formatCode>General</c:formatCode>
                <c:ptCount val="46"/>
                <c:pt idx="0">
                  <c:v>0.975124378109453</c:v>
                </c:pt>
                <c:pt idx="1">
                  <c:v>0.980392156862745</c:v>
                </c:pt>
                <c:pt idx="2">
                  <c:v>0.801859683682649</c:v>
                </c:pt>
                <c:pt idx="3">
                  <c:v>0.809199678055469</c:v>
                </c:pt>
                <c:pt idx="4">
                  <c:v>0.921742078750633</c:v>
                </c:pt>
                <c:pt idx="5">
                  <c:v>0.957839023503194</c:v>
                </c:pt>
                <c:pt idx="6">
                  <c:v>0.535355147646185</c:v>
                </c:pt>
                <c:pt idx="7">
                  <c:v>0.679340716895299</c:v>
                </c:pt>
                <c:pt idx="8">
                  <c:v>0.852070343489951</c:v>
                </c:pt>
                <c:pt idx="9">
                  <c:v>0.911780533365111</c:v>
                </c:pt>
                <c:pt idx="10">
                  <c:v>0.715372878421043</c:v>
                </c:pt>
                <c:pt idx="11">
                  <c:v>0.992329294553104</c:v>
                </c:pt>
                <c:pt idx="12">
                  <c:v>0.503639078908</c:v>
                </c:pt>
                <c:pt idx="13">
                  <c:v>0.644335869050331</c:v>
                </c:pt>
                <c:pt idx="14">
                  <c:v>0.91293127365429</c:v>
                </c:pt>
                <c:pt idx="15">
                  <c:v>0.908574513001235</c:v>
                </c:pt>
                <c:pt idx="16">
                  <c:v>0.970026190707149</c:v>
                </c:pt>
                <c:pt idx="17">
                  <c:v>0.710219050875862</c:v>
                </c:pt>
                <c:pt idx="18">
                  <c:v>0.970308558121483</c:v>
                </c:pt>
                <c:pt idx="19">
                  <c:v>0.930491954398859</c:v>
                </c:pt>
                <c:pt idx="20">
                  <c:v>0.782778360007331</c:v>
                </c:pt>
                <c:pt idx="21">
                  <c:v>0.963480268512876</c:v>
                </c:pt>
                <c:pt idx="22">
                  <c:v>0.980990940795107</c:v>
                </c:pt>
                <c:pt idx="23">
                  <c:v>0.980771862498377</c:v>
                </c:pt>
                <c:pt idx="24">
                  <c:v>0.450669205719509</c:v>
                </c:pt>
                <c:pt idx="25">
                  <c:v>0.490049076234853</c:v>
                </c:pt>
                <c:pt idx="26">
                  <c:v>0.397990474326352</c:v>
                </c:pt>
                <c:pt idx="27">
                  <c:v>0.390969251229791</c:v>
                </c:pt>
                <c:pt idx="28">
                  <c:v>0.379958246346555</c:v>
                </c:pt>
                <c:pt idx="29">
                  <c:v>0.346121538784612</c:v>
                </c:pt>
                <c:pt idx="30">
                  <c:v>0.471709909346671</c:v>
                </c:pt>
                <c:pt idx="31">
                  <c:v>0.530240265120133</c:v>
                </c:pt>
                <c:pt idx="32">
                  <c:v>0.443899270677244</c:v>
                </c:pt>
                <c:pt idx="33">
                  <c:v>0.391804750632601</c:v>
                </c:pt>
                <c:pt idx="34">
                  <c:v>0.555555555555555</c:v>
                </c:pt>
                <c:pt idx="35">
                  <c:v>0.335835526920115</c:v>
                </c:pt>
                <c:pt idx="36">
                  <c:v>0.38591404068467</c:v>
                </c:pt>
                <c:pt idx="37">
                  <c:v>0.318181818181818</c:v>
                </c:pt>
                <c:pt idx="38">
                  <c:v>0.502688172043011</c:v>
                </c:pt>
                <c:pt idx="39">
                  <c:v>0.331987279598386</c:v>
                </c:pt>
                <c:pt idx="40">
                  <c:v>0.801925964884528</c:v>
                </c:pt>
                <c:pt idx="41">
                  <c:v>0.382954299983963</c:v>
                </c:pt>
                <c:pt idx="42">
                  <c:v>0.380487249183787</c:v>
                </c:pt>
                <c:pt idx="43">
                  <c:v>0.839104948168606</c:v>
                </c:pt>
                <c:pt idx="44">
                  <c:v>0.50141040388403</c:v>
                </c:pt>
                <c:pt idx="45">
                  <c:v>0.372969837424383</c:v>
                </c:pt>
              </c:numCache>
            </c:numRef>
          </c:xVal>
          <c:yVal>
            <c:numRef>
              <c:f>dw!$AN$3:$AN$48</c:f>
              <c:numCache>
                <c:formatCode>General</c:formatCode>
                <c:ptCount val="46"/>
                <c:pt idx="0">
                  <c:v>0.913342985699322</c:v>
                </c:pt>
                <c:pt idx="1">
                  <c:v>0.856872152857055</c:v>
                </c:pt>
                <c:pt idx="2">
                  <c:v>0.837121413281753</c:v>
                </c:pt>
                <c:pt idx="3">
                  <c:v>0.851526133449359</c:v>
                </c:pt>
                <c:pt idx="4">
                  <c:v>0.880813409144059</c:v>
                </c:pt>
                <c:pt idx="5">
                  <c:v>0.824576221747991</c:v>
                </c:pt>
                <c:pt idx="6">
                  <c:v>0.840452305889184</c:v>
                </c:pt>
                <c:pt idx="7">
                  <c:v>0.842405049375071</c:v>
                </c:pt>
                <c:pt idx="8">
                  <c:v>0.91395935879758</c:v>
                </c:pt>
                <c:pt idx="9">
                  <c:v>0.835732561154874</c:v>
                </c:pt>
                <c:pt idx="10">
                  <c:v>0.829805412265864</c:v>
                </c:pt>
                <c:pt idx="11">
                  <c:v>0.947351489497517</c:v>
                </c:pt>
                <c:pt idx="12">
                  <c:v>0.917086744958195</c:v>
                </c:pt>
                <c:pt idx="13">
                  <c:v>0.914224823869182</c:v>
                </c:pt>
                <c:pt idx="14">
                  <c:v>0.944705708598211</c:v>
                </c:pt>
                <c:pt idx="15">
                  <c:v>0.910751714352002</c:v>
                </c:pt>
                <c:pt idx="16">
                  <c:v>0.88536652832912</c:v>
                </c:pt>
                <c:pt idx="17">
                  <c:v>0.895950170509708</c:v>
                </c:pt>
                <c:pt idx="18">
                  <c:v>0.854667500723399</c:v>
                </c:pt>
                <c:pt idx="19">
                  <c:v>0.830144775822125</c:v>
                </c:pt>
                <c:pt idx="20">
                  <c:v>0.845027845210065</c:v>
                </c:pt>
                <c:pt idx="21">
                  <c:v>0.638321475717996</c:v>
                </c:pt>
                <c:pt idx="22">
                  <c:v>0.796309175611762</c:v>
                </c:pt>
                <c:pt idx="23">
                  <c:v>0.805825973619729</c:v>
                </c:pt>
                <c:pt idx="24">
                  <c:v>0.0655343122951622</c:v>
                </c:pt>
                <c:pt idx="25">
                  <c:v>0.483989035054136</c:v>
                </c:pt>
                <c:pt idx="26">
                  <c:v>0.34021193530396</c:v>
                </c:pt>
                <c:pt idx="27">
                  <c:v>0.588235294117647</c:v>
                </c:pt>
                <c:pt idx="28">
                  <c:v>0.254642681751214</c:v>
                </c:pt>
                <c:pt idx="29">
                  <c:v>0.202456679096293</c:v>
                </c:pt>
                <c:pt idx="30">
                  <c:v>0.386032233307751</c:v>
                </c:pt>
                <c:pt idx="31">
                  <c:v>0.60093896713615</c:v>
                </c:pt>
                <c:pt idx="32">
                  <c:v>0.527285843338504</c:v>
                </c:pt>
                <c:pt idx="33">
                  <c:v/>
                </c:pt>
                <c:pt idx="34">
                  <c:v>0.452968226627057</c:v>
                </c:pt>
                <c:pt idx="35">
                  <c:v>0.446686010472253</c:v>
                </c:pt>
                <c:pt idx="36">
                  <c:v>0.420289855072464</c:v>
                </c:pt>
                <c:pt idx="37">
                  <c:v>0.448750405881629</c:v>
                </c:pt>
                <c:pt idx="38">
                  <c:v>0.945360214624125</c:v>
                </c:pt>
                <c:pt idx="39">
                  <c:v>0.351145601766686</c:v>
                </c:pt>
                <c:pt idx="40">
                  <c:v>0.257149858587852</c:v>
                </c:pt>
                <c:pt idx="41">
                  <c:v>0.240083373382614</c:v>
                </c:pt>
                <c:pt idx="42">
                  <c:v>0.312324514888925</c:v>
                </c:pt>
                <c:pt idx="43">
                  <c:v>0.217394896842671</c:v>
                </c:pt>
                <c:pt idx="44">
                  <c:v>0.145939638221359</c:v>
                </c:pt>
                <c:pt idx="45">
                  <c:v>0.0254982777130885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dw!$D$6</c:f>
              <c:strCache>
                <c:ptCount val="1"/>
                <c:pt idx="0">
                  <c:v>BZ</c:v>
                </c:pt>
              </c:strCache>
            </c:strRef>
          </c:tx>
          <c:spPr>
            <a:solidFill>
              <a:srgbClr val="99ccff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xVal>
            <c:numRef>
              <c:f>dw!$AG$3:$AG$22</c:f>
              <c:numCache>
                <c:formatCode>General</c:formatCode>
                <c:ptCount val="20"/>
                <c:pt idx="0">
                  <c:v>0.975124378109453</c:v>
                </c:pt>
                <c:pt idx="1">
                  <c:v>0.980392156862745</c:v>
                </c:pt>
                <c:pt idx="2">
                  <c:v>0.801859683682649</c:v>
                </c:pt>
                <c:pt idx="3">
                  <c:v>0.809199678055469</c:v>
                </c:pt>
                <c:pt idx="4">
                  <c:v>0.921742078750633</c:v>
                </c:pt>
                <c:pt idx="5">
                  <c:v>0.957839023503194</c:v>
                </c:pt>
                <c:pt idx="6">
                  <c:v>0.535355147646185</c:v>
                </c:pt>
                <c:pt idx="7">
                  <c:v>0.679340716895299</c:v>
                </c:pt>
                <c:pt idx="8">
                  <c:v>0.852070343489951</c:v>
                </c:pt>
                <c:pt idx="9">
                  <c:v>0.911780533365111</c:v>
                </c:pt>
                <c:pt idx="10">
                  <c:v>0.715372878421043</c:v>
                </c:pt>
                <c:pt idx="11">
                  <c:v>0.992329294553104</c:v>
                </c:pt>
                <c:pt idx="12">
                  <c:v>0.503639078908</c:v>
                </c:pt>
                <c:pt idx="13">
                  <c:v>0.644335869050331</c:v>
                </c:pt>
                <c:pt idx="14">
                  <c:v>0.91293127365429</c:v>
                </c:pt>
                <c:pt idx="15">
                  <c:v>0.908574513001235</c:v>
                </c:pt>
                <c:pt idx="16">
                  <c:v>0.970026190707149</c:v>
                </c:pt>
                <c:pt idx="17">
                  <c:v>0.710219050875862</c:v>
                </c:pt>
                <c:pt idx="18">
                  <c:v>0.970308558121483</c:v>
                </c:pt>
                <c:pt idx="19">
                  <c:v>0.930491954398859</c:v>
                </c:pt>
              </c:numCache>
            </c:numRef>
          </c:xVal>
          <c:yVal>
            <c:numRef>
              <c:f>dw!$AN$3:$AN$22</c:f>
              <c:numCache>
                <c:formatCode>General</c:formatCode>
                <c:ptCount val="20"/>
                <c:pt idx="0">
                  <c:v>0.913342985699322</c:v>
                </c:pt>
                <c:pt idx="1">
                  <c:v>0.856872152857055</c:v>
                </c:pt>
                <c:pt idx="2">
                  <c:v>0.837121413281753</c:v>
                </c:pt>
                <c:pt idx="3">
                  <c:v>0.851526133449359</c:v>
                </c:pt>
                <c:pt idx="4">
                  <c:v>0.880813409144059</c:v>
                </c:pt>
                <c:pt idx="5">
                  <c:v>0.824576221747991</c:v>
                </c:pt>
                <c:pt idx="6">
                  <c:v>0.840452305889184</c:v>
                </c:pt>
                <c:pt idx="7">
                  <c:v>0.842405049375071</c:v>
                </c:pt>
                <c:pt idx="8">
                  <c:v>0.91395935879758</c:v>
                </c:pt>
                <c:pt idx="9">
                  <c:v>0.835732561154874</c:v>
                </c:pt>
                <c:pt idx="10">
                  <c:v>0.829805412265864</c:v>
                </c:pt>
                <c:pt idx="11">
                  <c:v>0.947351489497517</c:v>
                </c:pt>
                <c:pt idx="12">
                  <c:v>0.917086744958195</c:v>
                </c:pt>
                <c:pt idx="13">
                  <c:v>0.914224823869182</c:v>
                </c:pt>
                <c:pt idx="14">
                  <c:v>0.944705708598211</c:v>
                </c:pt>
                <c:pt idx="15">
                  <c:v>0.910751714352002</c:v>
                </c:pt>
                <c:pt idx="16">
                  <c:v>0.88536652832912</c:v>
                </c:pt>
                <c:pt idx="17">
                  <c:v>0.895950170509708</c:v>
                </c:pt>
                <c:pt idx="18">
                  <c:v>0.854667500723399</c:v>
                </c:pt>
                <c:pt idx="19">
                  <c:v>0.830144775822125</c:v>
                </c:pt>
              </c:numCache>
            </c:numRef>
          </c:yVal>
          <c:smooth val="0"/>
        </c:ser>
        <c:axId val="10012023"/>
        <c:axId val="12695669"/>
      </c:scatterChart>
      <c:valAx>
        <c:axId val="100120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1400">
                    <a:solidFill>
                      <a:srgbClr val="000000"/>
                    </a:solidFill>
                    <a:latin typeface="Calibri"/>
                  </a:rPr>
                  <a:t>Copr/EpiCop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12695669"/>
        <c:crosses val="autoZero"/>
      </c:valAx>
      <c:valAx>
        <c:axId val="1269566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b="1" sz="1400">
                    <a:solidFill>
                      <a:srgbClr val="000000"/>
                    </a:solidFill>
                    <a:latin typeface="Calibri"/>
                  </a:rPr>
                  <a:t>Copr/Ethylcop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10012023"/>
        <c:crosses val="autoZero"/>
      </c:valAx>
      <c:spPr>
        <a:noFill/>
        <a:ln>
          <a:noFill/>
        </a:ln>
      </c:spPr>
    </c:plotArea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trendline>
            <c:spPr>
              <a:ln w="19080">
                <a:solidFill>
                  <a:srgbClr val="5b9bd5"/>
                </a:solidFill>
                <a:round/>
              </a:ln>
            </c:spPr>
            <c:trendlineType val="log"/>
            <c:forward val="0"/>
            <c:backward val="0"/>
            <c:dispRSqr val="1"/>
            <c:dispEq val="0"/>
          </c:trendline>
          <c:xVal>
            <c:numRef>
              <c:f>dw!$AG$3:$AG$48</c:f>
              <c:numCache>
                <c:formatCode>General</c:formatCode>
                <c:ptCount val="46"/>
                <c:pt idx="0">
                  <c:v>0.975124378109453</c:v>
                </c:pt>
                <c:pt idx="1">
                  <c:v>0.980392156862745</c:v>
                </c:pt>
                <c:pt idx="2">
                  <c:v>0.801859683682649</c:v>
                </c:pt>
                <c:pt idx="3">
                  <c:v>0.809199678055469</c:v>
                </c:pt>
                <c:pt idx="4">
                  <c:v>0.921742078750633</c:v>
                </c:pt>
                <c:pt idx="5">
                  <c:v>0.957839023503194</c:v>
                </c:pt>
                <c:pt idx="6">
                  <c:v>0.535355147646185</c:v>
                </c:pt>
                <c:pt idx="7">
                  <c:v>0.679340716895299</c:v>
                </c:pt>
                <c:pt idx="8">
                  <c:v>0.852070343489951</c:v>
                </c:pt>
                <c:pt idx="9">
                  <c:v>0.911780533365111</c:v>
                </c:pt>
                <c:pt idx="10">
                  <c:v>0.715372878421043</c:v>
                </c:pt>
                <c:pt idx="11">
                  <c:v>0.992329294553104</c:v>
                </c:pt>
                <c:pt idx="12">
                  <c:v>0.503639078908</c:v>
                </c:pt>
                <c:pt idx="13">
                  <c:v>0.644335869050331</c:v>
                </c:pt>
                <c:pt idx="14">
                  <c:v>0.91293127365429</c:v>
                </c:pt>
                <c:pt idx="15">
                  <c:v>0.908574513001235</c:v>
                </c:pt>
                <c:pt idx="16">
                  <c:v>0.970026190707149</c:v>
                </c:pt>
                <c:pt idx="17">
                  <c:v>0.710219050875862</c:v>
                </c:pt>
                <c:pt idx="18">
                  <c:v>0.970308558121483</c:v>
                </c:pt>
                <c:pt idx="19">
                  <c:v>0.930491954398859</c:v>
                </c:pt>
                <c:pt idx="20">
                  <c:v>0.782778360007331</c:v>
                </c:pt>
                <c:pt idx="21">
                  <c:v>0.963480268512876</c:v>
                </c:pt>
                <c:pt idx="22">
                  <c:v>0.980990940795107</c:v>
                </c:pt>
                <c:pt idx="23">
                  <c:v>0.980771862498377</c:v>
                </c:pt>
                <c:pt idx="24">
                  <c:v>0.450669205719509</c:v>
                </c:pt>
                <c:pt idx="25">
                  <c:v>0.490049076234853</c:v>
                </c:pt>
                <c:pt idx="26">
                  <c:v>0.397990474326352</c:v>
                </c:pt>
                <c:pt idx="27">
                  <c:v>0.390969251229791</c:v>
                </c:pt>
                <c:pt idx="28">
                  <c:v>0.379958246346555</c:v>
                </c:pt>
                <c:pt idx="29">
                  <c:v>0.346121538784612</c:v>
                </c:pt>
                <c:pt idx="30">
                  <c:v>0.471709909346671</c:v>
                </c:pt>
                <c:pt idx="31">
                  <c:v>0.530240265120133</c:v>
                </c:pt>
                <c:pt idx="32">
                  <c:v>0.443899270677244</c:v>
                </c:pt>
                <c:pt idx="33">
                  <c:v>0.391804750632601</c:v>
                </c:pt>
                <c:pt idx="34">
                  <c:v>0.555555555555555</c:v>
                </c:pt>
                <c:pt idx="35">
                  <c:v>0.335835526920115</c:v>
                </c:pt>
                <c:pt idx="36">
                  <c:v>0.38591404068467</c:v>
                </c:pt>
                <c:pt idx="37">
                  <c:v>0.318181818181818</c:v>
                </c:pt>
                <c:pt idx="38">
                  <c:v>0.502688172043011</c:v>
                </c:pt>
                <c:pt idx="39">
                  <c:v>0.331987279598386</c:v>
                </c:pt>
                <c:pt idx="40">
                  <c:v>0.801925964884528</c:v>
                </c:pt>
                <c:pt idx="41">
                  <c:v>0.382954299983963</c:v>
                </c:pt>
                <c:pt idx="42">
                  <c:v>0.380487249183787</c:v>
                </c:pt>
                <c:pt idx="43">
                  <c:v>0.839104948168606</c:v>
                </c:pt>
                <c:pt idx="44">
                  <c:v>0.50141040388403</c:v>
                </c:pt>
                <c:pt idx="45">
                  <c:v>0.372969837424383</c:v>
                </c:pt>
              </c:numCache>
            </c:numRef>
          </c:xVal>
          <c:yVal>
            <c:numRef>
              <c:f>dw!$AK$3:$AK$48</c:f>
              <c:numCache>
                <c:formatCode>General</c:formatCode>
                <c:ptCount val="46"/>
                <c:pt idx="0">
                  <c:v>0.831679377051595</c:v>
                </c:pt>
                <c:pt idx="1">
                  <c:v>0.834807218475024</c:v>
                </c:pt>
                <c:pt idx="2">
                  <c:v>0.786338303774711</c:v>
                </c:pt>
                <c:pt idx="3">
                  <c:v>0.753079465389566</c:v>
                </c:pt>
                <c:pt idx="4">
                  <c:v>0.738381840896052</c:v>
                </c:pt>
                <c:pt idx="5">
                  <c:v>0.737432875667029</c:v>
                </c:pt>
                <c:pt idx="6">
                  <c:v>0.811028824854884</c:v>
                </c:pt>
                <c:pt idx="7">
                  <c:v>0.807833732667837</c:v>
                </c:pt>
                <c:pt idx="8">
                  <c:v>0.748854995246207</c:v>
                </c:pt>
                <c:pt idx="9">
                  <c:v>0.719231263037692</c:v>
                </c:pt>
                <c:pt idx="10">
                  <c:v>0.747727806195913</c:v>
                </c:pt>
                <c:pt idx="11">
                  <c:v>0.811894914421166</c:v>
                </c:pt>
                <c:pt idx="12">
                  <c:v>0.770193150276067</c:v>
                </c:pt>
                <c:pt idx="13">
                  <c:v>0.827745470825131</c:v>
                </c:pt>
                <c:pt idx="14">
                  <c:v>0.833758802715263</c:v>
                </c:pt>
                <c:pt idx="15">
                  <c:v/>
                </c:pt>
                <c:pt idx="16">
                  <c:v>0.850393395125413</c:v>
                </c:pt>
                <c:pt idx="17">
                  <c:v>0.76347073994412</c:v>
                </c:pt>
                <c:pt idx="18">
                  <c:v>0.861299124016231</c:v>
                </c:pt>
                <c:pt idx="19">
                  <c:v>0.693703841211109</c:v>
                </c:pt>
                <c:pt idx="20">
                  <c:v>0.743975875592919</c:v>
                </c:pt>
                <c:pt idx="21">
                  <c:v>0.89295672689672</c:v>
                </c:pt>
                <c:pt idx="22">
                  <c:v>0.697771518559138</c:v>
                </c:pt>
                <c:pt idx="23">
                  <c:v>0.880157106264737</c:v>
                </c:pt>
                <c:pt idx="24">
                  <c:v>0.0389634057669102</c:v>
                </c:pt>
                <c:pt idx="25">
                  <c:v>0.0391333442804852</c:v>
                </c:pt>
                <c:pt idx="26">
                  <c:v>0.0132719980043669</c:v>
                </c:pt>
                <c:pt idx="27">
                  <c:v>0.00876990616667091</c:v>
                </c:pt>
                <c:pt idx="28">
                  <c:v>0.0301302521622167</c:v>
                </c:pt>
                <c:pt idx="29">
                  <c:v>0.0327688743207771</c:v>
                </c:pt>
                <c:pt idx="30">
                  <c:v>0.0439544315387279</c:v>
                </c:pt>
                <c:pt idx="31">
                  <c:v>0.0178609293538409</c:v>
                </c:pt>
                <c:pt idx="32">
                  <c:v>0.189388424623315</c:v>
                </c:pt>
                <c:pt idx="33">
                  <c:v>0.0904362717057007</c:v>
                </c:pt>
                <c:pt idx="34">
                  <c:v>0.0385049140387799</c:v>
                </c:pt>
                <c:pt idx="35">
                  <c:v>0.0275090371378905</c:v>
                </c:pt>
                <c:pt idx="36">
                  <c:v>0.0329837583490026</c:v>
                </c:pt>
                <c:pt idx="37">
                  <c:v>0.0755820635244195</c:v>
                </c:pt>
                <c:pt idx="38">
                  <c:v>0.0119476238478474</c:v>
                </c:pt>
                <c:pt idx="39">
                  <c:v>0.098771981197775</c:v>
                </c:pt>
                <c:pt idx="40">
                  <c:v>0.189817694043284</c:v>
                </c:pt>
                <c:pt idx="41">
                  <c:v>0.0275746073920338</c:v>
                </c:pt>
                <c:pt idx="42">
                  <c:v>0.0985529730345987</c:v>
                </c:pt>
                <c:pt idx="43">
                  <c:v>0.336426062140568</c:v>
                </c:pt>
                <c:pt idx="44">
                  <c:v>0.268394434638538</c:v>
                </c:pt>
                <c:pt idx="45">
                  <c:v>0.108974580500905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dw!$D$6</c:f>
              <c:strCache>
                <c:ptCount val="1"/>
                <c:pt idx="0">
                  <c:v>BZ</c:v>
                </c:pt>
              </c:strCache>
            </c:strRef>
          </c:tx>
          <c:spPr>
            <a:solidFill>
              <a:srgbClr val="99ccff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xVal>
            <c:numRef>
              <c:f>dw!$AG$3:$AG$22</c:f>
              <c:numCache>
                <c:formatCode>General</c:formatCode>
                <c:ptCount val="20"/>
                <c:pt idx="0">
                  <c:v>0.975124378109453</c:v>
                </c:pt>
                <c:pt idx="1">
                  <c:v>0.980392156862745</c:v>
                </c:pt>
                <c:pt idx="2">
                  <c:v>0.801859683682649</c:v>
                </c:pt>
                <c:pt idx="3">
                  <c:v>0.809199678055469</c:v>
                </c:pt>
                <c:pt idx="4">
                  <c:v>0.921742078750633</c:v>
                </c:pt>
                <c:pt idx="5">
                  <c:v>0.957839023503194</c:v>
                </c:pt>
                <c:pt idx="6">
                  <c:v>0.535355147646185</c:v>
                </c:pt>
                <c:pt idx="7">
                  <c:v>0.679340716895299</c:v>
                </c:pt>
                <c:pt idx="8">
                  <c:v>0.852070343489951</c:v>
                </c:pt>
                <c:pt idx="9">
                  <c:v>0.911780533365111</c:v>
                </c:pt>
                <c:pt idx="10">
                  <c:v>0.715372878421043</c:v>
                </c:pt>
                <c:pt idx="11">
                  <c:v>0.992329294553104</c:v>
                </c:pt>
                <c:pt idx="12">
                  <c:v>0.503639078908</c:v>
                </c:pt>
                <c:pt idx="13">
                  <c:v>0.644335869050331</c:v>
                </c:pt>
                <c:pt idx="14">
                  <c:v>0.91293127365429</c:v>
                </c:pt>
                <c:pt idx="15">
                  <c:v>0.908574513001235</c:v>
                </c:pt>
                <c:pt idx="16">
                  <c:v>0.970026190707149</c:v>
                </c:pt>
                <c:pt idx="17">
                  <c:v>0.710219050875862</c:v>
                </c:pt>
                <c:pt idx="18">
                  <c:v>0.970308558121483</c:v>
                </c:pt>
                <c:pt idx="19">
                  <c:v>0.930491954398859</c:v>
                </c:pt>
              </c:numCache>
            </c:numRef>
          </c:xVal>
          <c:yVal>
            <c:numRef>
              <c:f>dw!$AK$3:$AK$22</c:f>
              <c:numCache>
                <c:formatCode>General</c:formatCode>
                <c:ptCount val="20"/>
                <c:pt idx="0">
                  <c:v>0.831679377051595</c:v>
                </c:pt>
                <c:pt idx="1">
                  <c:v>0.834807218475024</c:v>
                </c:pt>
                <c:pt idx="2">
                  <c:v>0.786338303774711</c:v>
                </c:pt>
                <c:pt idx="3">
                  <c:v>0.753079465389566</c:v>
                </c:pt>
                <c:pt idx="4">
                  <c:v>0.738381840896052</c:v>
                </c:pt>
                <c:pt idx="5">
                  <c:v>0.737432875667029</c:v>
                </c:pt>
                <c:pt idx="6">
                  <c:v>0.811028824854884</c:v>
                </c:pt>
                <c:pt idx="7">
                  <c:v>0.807833732667837</c:v>
                </c:pt>
                <c:pt idx="8">
                  <c:v>0.748854995246207</c:v>
                </c:pt>
                <c:pt idx="9">
                  <c:v>0.719231263037692</c:v>
                </c:pt>
                <c:pt idx="10">
                  <c:v>0.747727806195913</c:v>
                </c:pt>
                <c:pt idx="11">
                  <c:v>0.811894914421166</c:v>
                </c:pt>
                <c:pt idx="12">
                  <c:v>0.770193150276067</c:v>
                </c:pt>
                <c:pt idx="13">
                  <c:v>0.827745470825131</c:v>
                </c:pt>
                <c:pt idx="14">
                  <c:v>0.833758802715263</c:v>
                </c:pt>
                <c:pt idx="15">
                  <c:v/>
                </c:pt>
                <c:pt idx="16">
                  <c:v>0.850393395125413</c:v>
                </c:pt>
                <c:pt idx="17">
                  <c:v>0.76347073994412</c:v>
                </c:pt>
                <c:pt idx="18">
                  <c:v>0.861299124016231</c:v>
                </c:pt>
                <c:pt idx="19">
                  <c:v>0.693703841211109</c:v>
                </c:pt>
              </c:numCache>
            </c:numRef>
          </c:yVal>
          <c:smooth val="0"/>
        </c:ser>
        <c:axId val="80309066"/>
        <c:axId val="40784125"/>
      </c:scatterChart>
      <c:valAx>
        <c:axId val="803090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1400">
                    <a:solidFill>
                      <a:srgbClr val="000000"/>
                    </a:solidFill>
                    <a:latin typeface="Calibri"/>
                  </a:rPr>
                  <a:t>Copr/EpiCop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40784125"/>
        <c:crosses val="autoZero"/>
      </c:valAx>
      <c:valAx>
        <c:axId val="4078412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b="1" sz="1400">
                    <a:solidFill>
                      <a:srgbClr val="000000"/>
                    </a:solidFill>
                    <a:latin typeface="Calibri"/>
                  </a:rPr>
                  <a:t>Fec/Phyto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80309066"/>
        <c:crosses val="autoZero"/>
      </c:valAx>
      <c:spPr>
        <a:noFill/>
        <a:ln>
          <a:noFill/>
        </a:ln>
      </c:spPr>
    </c:plotArea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trendline>
            <c:spPr>
              <a:ln w="19080">
                <a:solidFill>
                  <a:srgbClr val="5b9bd5"/>
                </a:solidFill>
                <a:round/>
              </a:ln>
            </c:spPr>
            <c:trendlineType val="log"/>
            <c:forward val="0"/>
            <c:backward val="0"/>
            <c:dispRSqr val="1"/>
            <c:dispEq val="0"/>
          </c:trendline>
          <c:xVal>
            <c:numRef>
              <c:f>dw!$AG$3:$AG$48</c:f>
              <c:numCache>
                <c:formatCode>General</c:formatCode>
                <c:ptCount val="46"/>
                <c:pt idx="0">
                  <c:v>0.975124378109453</c:v>
                </c:pt>
                <c:pt idx="1">
                  <c:v>0.980392156862745</c:v>
                </c:pt>
                <c:pt idx="2">
                  <c:v>0.801859683682649</c:v>
                </c:pt>
                <c:pt idx="3">
                  <c:v>0.809199678055469</c:v>
                </c:pt>
                <c:pt idx="4">
                  <c:v>0.921742078750633</c:v>
                </c:pt>
                <c:pt idx="5">
                  <c:v>0.957839023503194</c:v>
                </c:pt>
                <c:pt idx="6">
                  <c:v>0.535355147646185</c:v>
                </c:pt>
                <c:pt idx="7">
                  <c:v>0.679340716895299</c:v>
                </c:pt>
                <c:pt idx="8">
                  <c:v>0.852070343489951</c:v>
                </c:pt>
                <c:pt idx="9">
                  <c:v>0.911780533365111</c:v>
                </c:pt>
                <c:pt idx="10">
                  <c:v>0.715372878421043</c:v>
                </c:pt>
                <c:pt idx="11">
                  <c:v>0.992329294553104</c:v>
                </c:pt>
                <c:pt idx="12">
                  <c:v>0.503639078908</c:v>
                </c:pt>
                <c:pt idx="13">
                  <c:v>0.644335869050331</c:v>
                </c:pt>
                <c:pt idx="14">
                  <c:v>0.91293127365429</c:v>
                </c:pt>
                <c:pt idx="15">
                  <c:v>0.908574513001235</c:v>
                </c:pt>
                <c:pt idx="16">
                  <c:v>0.970026190707149</c:v>
                </c:pt>
                <c:pt idx="17">
                  <c:v>0.710219050875862</c:v>
                </c:pt>
                <c:pt idx="18">
                  <c:v>0.970308558121483</c:v>
                </c:pt>
                <c:pt idx="19">
                  <c:v>0.930491954398859</c:v>
                </c:pt>
                <c:pt idx="20">
                  <c:v>0.782778360007331</c:v>
                </c:pt>
                <c:pt idx="21">
                  <c:v>0.963480268512876</c:v>
                </c:pt>
                <c:pt idx="22">
                  <c:v>0.980990940795107</c:v>
                </c:pt>
                <c:pt idx="23">
                  <c:v>0.980771862498377</c:v>
                </c:pt>
                <c:pt idx="24">
                  <c:v>0.450669205719509</c:v>
                </c:pt>
                <c:pt idx="25">
                  <c:v>0.490049076234853</c:v>
                </c:pt>
                <c:pt idx="26">
                  <c:v>0.397990474326352</c:v>
                </c:pt>
                <c:pt idx="27">
                  <c:v>0.390969251229791</c:v>
                </c:pt>
                <c:pt idx="28">
                  <c:v>0.379958246346555</c:v>
                </c:pt>
                <c:pt idx="29">
                  <c:v>0.346121538784612</c:v>
                </c:pt>
                <c:pt idx="30">
                  <c:v>0.471709909346671</c:v>
                </c:pt>
                <c:pt idx="31">
                  <c:v>0.530240265120133</c:v>
                </c:pt>
                <c:pt idx="32">
                  <c:v>0.443899270677244</c:v>
                </c:pt>
                <c:pt idx="33">
                  <c:v>0.391804750632601</c:v>
                </c:pt>
                <c:pt idx="34">
                  <c:v>0.555555555555555</c:v>
                </c:pt>
                <c:pt idx="35">
                  <c:v>0.335835526920115</c:v>
                </c:pt>
                <c:pt idx="36">
                  <c:v>0.38591404068467</c:v>
                </c:pt>
                <c:pt idx="37">
                  <c:v>0.318181818181818</c:v>
                </c:pt>
                <c:pt idx="38">
                  <c:v>0.502688172043011</c:v>
                </c:pt>
                <c:pt idx="39">
                  <c:v>0.331987279598386</c:v>
                </c:pt>
                <c:pt idx="40">
                  <c:v>0.801925964884528</c:v>
                </c:pt>
                <c:pt idx="41">
                  <c:v>0.382954299983963</c:v>
                </c:pt>
                <c:pt idx="42">
                  <c:v>0.380487249183787</c:v>
                </c:pt>
                <c:pt idx="43">
                  <c:v>0.839104948168606</c:v>
                </c:pt>
                <c:pt idx="44">
                  <c:v>0.50141040388403</c:v>
                </c:pt>
                <c:pt idx="45">
                  <c:v>0.372969837424383</c:v>
                </c:pt>
              </c:numCache>
            </c:numRef>
          </c:xVal>
          <c:yVal>
            <c:numRef>
              <c:f>dw!$AM$3:$AM$48</c:f>
              <c:numCache>
                <c:formatCode>General</c:formatCode>
                <c:ptCount val="46"/>
                <c:pt idx="0">
                  <c:v>0.848717418319866</c:v>
                </c:pt>
                <c:pt idx="1">
                  <c:v>0.840738674968896</c:v>
                </c:pt>
                <c:pt idx="2">
                  <c:v>0.773228575169358</c:v>
                </c:pt>
                <c:pt idx="3">
                  <c:v>0.787812269294026</c:v>
                </c:pt>
                <c:pt idx="4">
                  <c:v>0.761884730292794</c:v>
                </c:pt>
                <c:pt idx="5">
                  <c:v>0.795803744995331</c:v>
                </c:pt>
                <c:pt idx="6">
                  <c:v>0.78202379484886</c:v>
                </c:pt>
                <c:pt idx="7">
                  <c:v>0.833155258963747</c:v>
                </c:pt>
                <c:pt idx="8">
                  <c:v>0.791267377008446</c:v>
                </c:pt>
                <c:pt idx="9">
                  <c:v>0.76147484690225</c:v>
                </c:pt>
                <c:pt idx="10">
                  <c:v>0.766269225961442</c:v>
                </c:pt>
                <c:pt idx="11">
                  <c:v>0.828347870256815</c:v>
                </c:pt>
                <c:pt idx="12">
                  <c:v>0.763051129371009</c:v>
                </c:pt>
                <c:pt idx="13">
                  <c:v>0.752106308576485</c:v>
                </c:pt>
                <c:pt idx="14">
                  <c:v>0.832637081950777</c:v>
                </c:pt>
                <c:pt idx="15">
                  <c:v>0.842171991690919</c:v>
                </c:pt>
                <c:pt idx="16">
                  <c:v>0.857985195471685</c:v>
                </c:pt>
                <c:pt idx="17">
                  <c:v>0.781122226661998</c:v>
                </c:pt>
                <c:pt idx="18">
                  <c:v>0.866100971371559</c:v>
                </c:pt>
                <c:pt idx="19">
                  <c:v>0.77399282207831</c:v>
                </c:pt>
                <c:pt idx="20">
                  <c:v>0.781571822953825</c:v>
                </c:pt>
                <c:pt idx="21">
                  <c:v>0.889272527736507</c:v>
                </c:pt>
                <c:pt idx="22">
                  <c:v>0.702265711035921</c:v>
                </c:pt>
                <c:pt idx="23">
                  <c:v>0.883338024598902</c:v>
                </c:pt>
                <c:pt idx="24">
                  <c:v>0.00894884105658686</c:v>
                </c:pt>
                <c:pt idx="25">
                  <c:v>0.0425375841306438</c:v>
                </c:pt>
                <c:pt idx="26">
                  <c:v>0.0107237329588676</c:v>
                </c:pt>
                <c:pt idx="27">
                  <c:v>0.00896607882506151</c:v>
                </c:pt>
                <c:pt idx="28">
                  <c:v>0.0206489675516224</c:v>
                </c:pt>
                <c:pt idx="29">
                  <c:v>0.0187742814718386</c:v>
                </c:pt>
                <c:pt idx="30">
                  <c:v>0.0287927646014997</c:v>
                </c:pt>
                <c:pt idx="31">
                  <c:v>0.0161376745358843</c:v>
                </c:pt>
                <c:pt idx="32">
                  <c:v>0.0693993397773783</c:v>
                </c:pt>
                <c:pt idx="33">
                  <c:v>0.109105109606796</c:v>
                </c:pt>
                <c:pt idx="34">
                  <c:v>0.0423343343781844</c:v>
                </c:pt>
                <c:pt idx="35">
                  <c:v>0.0597902521962967</c:v>
                </c:pt>
                <c:pt idx="36">
                  <c:v>0.00850152564023685</c:v>
                </c:pt>
                <c:pt idx="37">
                  <c:v>0.0493479806335214</c:v>
                </c:pt>
                <c:pt idx="38">
                  <c:v/>
                </c:pt>
                <c:pt idx="39">
                  <c:v/>
                </c:pt>
                <c:pt idx="40">
                  <c:v>0.0983574934755773</c:v>
                </c:pt>
                <c:pt idx="41">
                  <c:v>0.0123067136505927</c:v>
                </c:pt>
                <c:pt idx="42">
                  <c:v>0.0413988162841081</c:v>
                </c:pt>
                <c:pt idx="43">
                  <c:v>0.305568796778944</c:v>
                </c:pt>
                <c:pt idx="44">
                  <c:v>0.149468988231565</c:v>
                </c:pt>
                <c:pt idx="45">
                  <c:v>0.0212920658609006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dw!$D$6</c:f>
              <c:strCache>
                <c:ptCount val="1"/>
                <c:pt idx="0">
                  <c:v>BZ</c:v>
                </c:pt>
              </c:strCache>
            </c:strRef>
          </c:tx>
          <c:spPr>
            <a:solidFill>
              <a:srgbClr val="99ccff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xVal>
            <c:numRef>
              <c:f>dw!$AG$3:$AG$22</c:f>
              <c:numCache>
                <c:formatCode>General</c:formatCode>
                <c:ptCount val="20"/>
                <c:pt idx="0">
                  <c:v>0.975124378109453</c:v>
                </c:pt>
                <c:pt idx="1">
                  <c:v>0.980392156862745</c:v>
                </c:pt>
                <c:pt idx="2">
                  <c:v>0.801859683682649</c:v>
                </c:pt>
                <c:pt idx="3">
                  <c:v>0.809199678055469</c:v>
                </c:pt>
                <c:pt idx="4">
                  <c:v>0.921742078750633</c:v>
                </c:pt>
                <c:pt idx="5">
                  <c:v>0.957839023503194</c:v>
                </c:pt>
                <c:pt idx="6">
                  <c:v>0.535355147646185</c:v>
                </c:pt>
                <c:pt idx="7">
                  <c:v>0.679340716895299</c:v>
                </c:pt>
                <c:pt idx="8">
                  <c:v>0.852070343489951</c:v>
                </c:pt>
                <c:pt idx="9">
                  <c:v>0.911780533365111</c:v>
                </c:pt>
                <c:pt idx="10">
                  <c:v>0.715372878421043</c:v>
                </c:pt>
                <c:pt idx="11">
                  <c:v>0.992329294553104</c:v>
                </c:pt>
                <c:pt idx="12">
                  <c:v>0.503639078908</c:v>
                </c:pt>
                <c:pt idx="13">
                  <c:v>0.644335869050331</c:v>
                </c:pt>
                <c:pt idx="14">
                  <c:v>0.91293127365429</c:v>
                </c:pt>
                <c:pt idx="15">
                  <c:v>0.908574513001235</c:v>
                </c:pt>
                <c:pt idx="16">
                  <c:v>0.970026190707149</c:v>
                </c:pt>
                <c:pt idx="17">
                  <c:v>0.710219050875862</c:v>
                </c:pt>
                <c:pt idx="18">
                  <c:v>0.970308558121483</c:v>
                </c:pt>
                <c:pt idx="19">
                  <c:v>0.930491954398859</c:v>
                </c:pt>
              </c:numCache>
            </c:numRef>
          </c:xVal>
          <c:yVal>
            <c:numRef>
              <c:f>dw!$AM$3:$AM$22</c:f>
              <c:numCache>
                <c:formatCode>General</c:formatCode>
                <c:ptCount val="20"/>
                <c:pt idx="0">
                  <c:v>0.848717418319866</c:v>
                </c:pt>
                <c:pt idx="1">
                  <c:v>0.840738674968896</c:v>
                </c:pt>
                <c:pt idx="2">
                  <c:v>0.773228575169358</c:v>
                </c:pt>
                <c:pt idx="3">
                  <c:v>0.787812269294026</c:v>
                </c:pt>
                <c:pt idx="4">
                  <c:v>0.761884730292794</c:v>
                </c:pt>
                <c:pt idx="5">
                  <c:v>0.795803744995331</c:v>
                </c:pt>
                <c:pt idx="6">
                  <c:v>0.78202379484886</c:v>
                </c:pt>
                <c:pt idx="7">
                  <c:v>0.833155258963747</c:v>
                </c:pt>
                <c:pt idx="8">
                  <c:v>0.791267377008446</c:v>
                </c:pt>
                <c:pt idx="9">
                  <c:v>0.76147484690225</c:v>
                </c:pt>
                <c:pt idx="10">
                  <c:v>0.766269225961442</c:v>
                </c:pt>
                <c:pt idx="11">
                  <c:v>0.828347870256815</c:v>
                </c:pt>
                <c:pt idx="12">
                  <c:v>0.763051129371009</c:v>
                </c:pt>
                <c:pt idx="13">
                  <c:v>0.752106308576485</c:v>
                </c:pt>
                <c:pt idx="14">
                  <c:v>0.832637081950777</c:v>
                </c:pt>
                <c:pt idx="15">
                  <c:v>0.842171991690919</c:v>
                </c:pt>
                <c:pt idx="16">
                  <c:v>0.857985195471685</c:v>
                </c:pt>
                <c:pt idx="17">
                  <c:v>0.781122226661998</c:v>
                </c:pt>
                <c:pt idx="18">
                  <c:v>0.866100971371559</c:v>
                </c:pt>
                <c:pt idx="19">
                  <c:v>0.77399282207831</c:v>
                </c:pt>
              </c:numCache>
            </c:numRef>
          </c:yVal>
          <c:smooth val="0"/>
        </c:ser>
        <c:axId val="88121093"/>
        <c:axId val="41575190"/>
      </c:scatterChart>
      <c:valAx>
        <c:axId val="8812109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1400">
                    <a:solidFill>
                      <a:srgbClr val="000000"/>
                    </a:solidFill>
                    <a:latin typeface="Calibri"/>
                  </a:rPr>
                  <a:t>Copr/EpiCop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41575190"/>
        <c:crosses val="autoZero"/>
      </c:valAx>
      <c:valAx>
        <c:axId val="4157519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b="1" sz="1400">
                    <a:solidFill>
                      <a:srgbClr val="000000"/>
                    </a:solidFill>
                    <a:latin typeface="Calibri"/>
                  </a:rPr>
                  <a:t>Copr/Chol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88121093"/>
        <c:crosses val="autoZero"/>
      </c:valAx>
      <c:spPr>
        <a:noFill/>
        <a:ln>
          <a:noFill/>
        </a:ln>
      </c:spPr>
    </c:plotArea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trendline>
            <c:spPr>
              <a:ln w="19080">
                <a:solidFill>
                  <a:srgbClr val="5b9bd5"/>
                </a:solidFill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dw!$C$3:$C$22</c:f>
              <c:numCache>
                <c:formatCode>General</c:formatCode>
                <c:ptCount val="20"/>
                <c:pt idx="0">
                  <c:v>49.013698630137</c:v>
                </c:pt>
                <c:pt idx="1">
                  <c:v>56</c:v>
                </c:pt>
                <c:pt idx="2">
                  <c:v>36.958904109589</c:v>
                </c:pt>
                <c:pt idx="3">
                  <c:v>21.4794520547945</c:v>
                </c:pt>
                <c:pt idx="4">
                  <c:v>37.2602739726027</c:v>
                </c:pt>
                <c:pt idx="5">
                  <c:v>67.3150684931507</c:v>
                </c:pt>
                <c:pt idx="6">
                  <c:v>63.5616438356164</c:v>
                </c:pt>
                <c:pt idx="7">
                  <c:v>36.5205479452055</c:v>
                </c:pt>
                <c:pt idx="8">
                  <c:v>56.9315068493151</c:v>
                </c:pt>
                <c:pt idx="9">
                  <c:v>99.3150684931507</c:v>
                </c:pt>
                <c:pt idx="10">
                  <c:v>72.7671232876712</c:v>
                </c:pt>
                <c:pt idx="11">
                  <c:v>169.369863013699</c:v>
                </c:pt>
                <c:pt idx="12">
                  <c:v>37.2602739726027</c:v>
                </c:pt>
                <c:pt idx="13">
                  <c:v>48.6575342465754</c:v>
                </c:pt>
                <c:pt idx="14">
                  <c:v>70.4657534246575</c:v>
                </c:pt>
                <c:pt idx="15">
                  <c:v>95.8082191780822</c:v>
                </c:pt>
                <c:pt idx="16">
                  <c:v>146.684931506849</c:v>
                </c:pt>
                <c:pt idx="17">
                  <c:v>40.054794520548</c:v>
                </c:pt>
                <c:pt idx="18">
                  <c:v>131.205479452055</c:v>
                </c:pt>
                <c:pt idx="19">
                  <c:v>101.452054794521</c:v>
                </c:pt>
              </c:numCache>
            </c:numRef>
          </c:xVal>
          <c:yVal>
            <c:numRef>
              <c:f>dw!$K$3:$K$22</c:f>
              <c:numCache>
                <c:formatCode>General</c:formatCode>
                <c:ptCount val="20"/>
                <c:pt idx="0">
                  <c:v>4672.430786</c:v>
                </c:pt>
                <c:pt idx="1">
                  <c:v>7773.729585</c:v>
                </c:pt>
                <c:pt idx="2">
                  <c:v>453.50449</c:v>
                </c:pt>
                <c:pt idx="3">
                  <c:v>540.837769793765</c:v>
                </c:pt>
                <c:pt idx="4">
                  <c:v>581.942207596871</c:v>
                </c:pt>
                <c:pt idx="5">
                  <c:v>2518.32070396535</c:v>
                </c:pt>
                <c:pt idx="6">
                  <c:v>363.702244432248</c:v>
                </c:pt>
                <c:pt idx="7">
                  <c:v>262.023580350029</c:v>
                </c:pt>
                <c:pt idx="8">
                  <c:v>757.218821029116</c:v>
                </c:pt>
                <c:pt idx="9">
                  <c:v>1556.89220548716</c:v>
                </c:pt>
                <c:pt idx="10">
                  <c:v>880.100578811176</c:v>
                </c:pt>
                <c:pt idx="11">
                  <c:v>17974.58421</c:v>
                </c:pt>
                <c:pt idx="12">
                  <c:v>4044.533779375</c:v>
                </c:pt>
                <c:pt idx="13">
                  <c:v>1584.2623</c:v>
                </c:pt>
                <c:pt idx="14">
                  <c:v>3488</c:v>
                </c:pt>
                <c:pt idx="15">
                  <c:v>3215</c:v>
                </c:pt>
                <c:pt idx="16">
                  <c:v>16245.12466</c:v>
                </c:pt>
                <c:pt idx="17">
                  <c:v>1625.71522722212</c:v>
                </c:pt>
                <c:pt idx="18">
                  <c:v>8814.324868</c:v>
                </c:pt>
                <c:pt idx="19">
                  <c:v>721.60910174267</c:v>
                </c:pt>
              </c:numCache>
            </c:numRef>
          </c:yVal>
          <c:smooth val="0"/>
        </c:ser>
        <c:axId val="26140751"/>
        <c:axId val="88410302"/>
      </c:scatterChart>
      <c:valAx>
        <c:axId val="261407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1000">
                    <a:solidFill>
                      <a:srgbClr val="000000"/>
                    </a:solidFill>
                    <a:latin typeface="Arial"/>
                  </a:rPr>
                  <a:t>Flux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88410302"/>
        <c:crosses val="autoZero"/>
      </c:valAx>
      <c:valAx>
        <c:axId val="8841030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b="1" sz="1000">
                    <a:solidFill>
                      <a:srgbClr val="000000"/>
                    </a:solidFill>
                    <a:latin typeface="Arial"/>
                  </a:rPr>
                  <a:t>Coprostanol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26140751"/>
        <c:crosses val="autoZero"/>
      </c:valAx>
      <c:spPr>
        <a:noFill/>
        <a:ln>
          <a:noFill/>
        </a:ln>
      </c:spPr>
    </c:plotArea>
    <c:plotVisOnly val="1"/>
  </c:chart>
  <c:spPr>
    <a:noFill/>
    <a:ln w="9360">
      <a:noFill/>
    </a:ln>
  </c:spPr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"flux"</c:f>
              <c:strCache>
                <c:ptCount val="1"/>
                <c:pt idx="0">
                  <c:v>flux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circl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errBars>
            <c:errDir val="y"/>
            <c:errBarType val="both"/>
            <c:errValType val="cust"/>
            <c:noEndCap val="0"/>
            <c:plus>
              <c:numRef>
                <c:f>Graphs!$N$44:$N$51</c:f>
                <c:numCache>
                  <c:formatCode>General</c:formatCode>
                  <c:ptCount val="8"/>
                  <c:pt idx="0">
                    <c:v>16.6060331314747</c:v>
                  </c:pt>
                  <c:pt idx="1">
                    <c:v/>
                  </c:pt>
                  <c:pt idx="2">
                    <c:v/>
                  </c:pt>
                  <c:pt idx="3">
                    <c:v/>
                  </c:pt>
                  <c:pt idx="4">
                    <c:v/>
                  </c:pt>
                  <c:pt idx="5">
                    <c:v>6.08130870418166</c:v>
                  </c:pt>
                  <c:pt idx="6">
                    <c:v/>
                  </c:pt>
                  <c:pt idx="7">
                    <c:v/>
                  </c:pt>
                </c:numCache>
              </c:numRef>
            </c:plus>
            <c:minus>
              <c:numRef>
                <c:f>Graphs!$N$44:$N$51</c:f>
                <c:numCache>
                  <c:formatCode>General</c:formatCode>
                  <c:ptCount val="8"/>
                  <c:pt idx="0">
                    <c:v>16.6060331314747</c:v>
                  </c:pt>
                  <c:pt idx="1">
                    <c:v/>
                  </c:pt>
                  <c:pt idx="2">
                    <c:v/>
                  </c:pt>
                  <c:pt idx="3">
                    <c:v/>
                  </c:pt>
                  <c:pt idx="4">
                    <c:v/>
                  </c:pt>
                  <c:pt idx="5">
                    <c:v>6.08130870418166</c:v>
                  </c:pt>
                  <c:pt idx="6">
                    <c:v/>
                  </c:pt>
                  <c:pt idx="7">
                    <c:v/>
                  </c:pt>
                </c:numCache>
              </c:numRef>
            </c:minus>
          </c:errBars>
          <c:cat>
            <c:strRef>
              <c:f>Graphs!$K$44:$K$51</c:f>
              <c:strCache>
                <c:ptCount val="8"/>
                <c:pt idx="0">
                  <c:v/>
                </c:pt>
                <c:pt idx="1">
                  <c:v>Warm</c:v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>Cold</c:v>
                </c:pt>
                <c:pt idx="7">
                  <c:v/>
                </c:pt>
              </c:strCache>
            </c:strRef>
          </c:cat>
          <c:val>
            <c:numRef>
              <c:f>Graphs!$M$44:$M$51</c:f>
              <c:numCache>
                <c:formatCode>General</c:formatCode>
                <c:ptCount val="8"/>
                <c:pt idx="0">
                  <c:v>32.0218181818182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>18.264</c:v>
                </c:pt>
                <c:pt idx="6">
                  <c:v/>
                </c:pt>
                <c:pt idx="7">
                  <c:v/>
                </c:pt>
              </c:numCache>
            </c:numRef>
          </c:val>
          <c:smooth val="0"/>
        </c:ser>
        <c:ser>
          <c:idx val="1"/>
          <c:order val="1"/>
          <c:spPr>
            <a:solidFill>
              <a:srgbClr val="5b9bd5"/>
            </a:solidFill>
            <a:ln w="28440">
              <a:solidFill>
                <a:srgbClr val="5b9bd5"/>
              </a:solidFill>
              <a:round/>
            </a:ln>
          </c:spPr>
          <c:marker>
            <c:symbol val="circl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errBars>
            <c:errDir val="y"/>
            <c:errBarType val="both"/>
            <c:errValType val="cust"/>
            <c:noEndCap val="0"/>
            <c:plus>
              <c:numRef>
                <c:f>Graphs!$O$44:$O$51</c:f>
                <c:numCache>
                  <c:formatCode>General</c:formatCode>
                  <c:ptCount val="8"/>
                  <c:pt idx="0">
                    <c:v/>
                  </c:pt>
                  <c:pt idx="1">
                    <c:v/>
                  </c:pt>
                  <c:pt idx="2">
                    <c:v>5.22254925901877</c:v>
                  </c:pt>
                  <c:pt idx="3">
                    <c:v/>
                  </c:pt>
                  <c:pt idx="4">
                    <c:v/>
                  </c:pt>
                  <c:pt idx="5">
                    <c:v/>
                  </c:pt>
                  <c:pt idx="6">
                    <c:v/>
                  </c:pt>
                  <c:pt idx="7">
                    <c:v>1.38022413600006</c:v>
                  </c:pt>
                </c:numCache>
              </c:numRef>
            </c:plus>
            <c:minus>
              <c:numRef>
                <c:f>Graphs!$O$44:$O$51</c:f>
                <c:numCache>
                  <c:formatCode>General</c:formatCode>
                  <c:ptCount val="8"/>
                  <c:pt idx="0">
                    <c:v/>
                  </c:pt>
                  <c:pt idx="1">
                    <c:v/>
                  </c:pt>
                  <c:pt idx="2">
                    <c:v>5.22254925901877</c:v>
                  </c:pt>
                  <c:pt idx="3">
                    <c:v/>
                  </c:pt>
                  <c:pt idx="4">
                    <c:v/>
                  </c:pt>
                  <c:pt idx="5">
                    <c:v/>
                  </c:pt>
                  <c:pt idx="6">
                    <c:v/>
                  </c:pt>
                  <c:pt idx="7">
                    <c:v>1.38022413600006</c:v>
                  </c:pt>
                </c:numCache>
              </c:numRef>
            </c:minus>
          </c:errBars>
          <c:cat>
            <c:strRef>
              <c:f>Graphs!$K$44:$K$51</c:f>
              <c:strCache>
                <c:ptCount val="8"/>
                <c:pt idx="0">
                  <c:v/>
                </c:pt>
                <c:pt idx="1">
                  <c:v>Warm</c:v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>Cold</c:v>
                </c:pt>
                <c:pt idx="7">
                  <c:v/>
                </c:pt>
              </c:strCache>
            </c:strRef>
          </c:cat>
          <c:val>
            <c:numRef>
              <c:f>Graphs!$L$44:$L$51</c:f>
              <c:numCache>
                <c:formatCode>General</c:formatCode>
                <c:ptCount val="8"/>
                <c:pt idx="0">
                  <c:v/>
                </c:pt>
                <c:pt idx="1">
                  <c:v/>
                </c:pt>
                <c:pt idx="2">
                  <c:v>5.89098670145904</c:v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>1.5775339156448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upDownBars>
          <c:gapWidth val="150"/>
          <c:upBars/>
          <c:downBars/>
        </c:upDownBars>
        <c:marker val="1"/>
        <c:axId val="28024353"/>
        <c:axId val="53836390"/>
      </c:lineChart>
      <c:catAx>
        <c:axId val="2802435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12600">
            <a:solidFill>
              <a:srgbClr val="000000"/>
            </a:solidFill>
            <a:round/>
          </a:ln>
        </c:spPr>
        <c:crossAx val="53836390"/>
        <c:crosses val="autoZero"/>
        <c:auto val="1"/>
        <c:lblAlgn val="ctr"/>
        <c:lblOffset val="100"/>
      </c:catAx>
      <c:valAx>
        <c:axId val="53836390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ln w="12600">
            <a:solidFill>
              <a:srgbClr val="000000"/>
            </a:solidFill>
            <a:round/>
          </a:ln>
        </c:spPr>
        <c:crossAx val="28024353"/>
        <c:crosses val="max"/>
        <c:majorUnit val="6"/>
      </c:valAx>
      <c:spPr>
        <a:solidFill>
          <a:srgbClr val="ffffff"/>
        </a:solidFill>
        <a:ln>
          <a:noFill/>
        </a:ln>
      </c:spPr>
    </c:plotArea>
    <c:plotVisOnly val="1"/>
  </c:chart>
  <c:spPr>
    <a:solidFill>
      <a:srgbClr val="ffffff"/>
    </a:solidFill>
    <a:ln w="936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dw!$K$2</c:f>
              <c:strCache>
                <c:ptCount val="1"/>
                <c:pt idx="0">
                  <c:v>Coprostanol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dw!$B$3:$B$26</c:f>
              <c:strCache>
                <c:ptCount val="24"/>
                <c:pt idx="0">
                  <c:v>17/10/2005</c:v>
                </c:pt>
                <c:pt idx="1">
                  <c:v>20/12/2005</c:v>
                </c:pt>
                <c:pt idx="2">
                  <c:v>22/02/2006</c:v>
                </c:pt>
                <c:pt idx="3">
                  <c:v>27/05/2006</c:v>
                </c:pt>
                <c:pt idx="4">
                  <c:v>30/09/2006</c:v>
                </c:pt>
                <c:pt idx="5">
                  <c:v>15/02/2007</c:v>
                </c:pt>
                <c:pt idx="6">
                  <c:v>15/05/2007</c:v>
                </c:pt>
                <c:pt idx="7">
                  <c:v>02/08/2007</c:v>
                </c:pt>
                <c:pt idx="8">
                  <c:v>02/08/2008</c:v>
                </c:pt>
                <c:pt idx="9">
                  <c:v>23/11/2008</c:v>
                </c:pt>
                <c:pt idx="10">
                  <c:v>01/08/2009</c:v>
                </c:pt>
                <c:pt idx="11">
                  <c:v>01/03/2010</c:v>
                </c:pt>
                <c:pt idx="12">
                  <c:v>11/05/2010</c:v>
                </c:pt>
                <c:pt idx="13">
                  <c:v>02/08/2010</c:v>
                </c:pt>
                <c:pt idx="14">
                  <c:v>13/10/2010</c:v>
                </c:pt>
                <c:pt idx="15">
                  <c:v>01/06/2011</c:v>
                </c:pt>
                <c:pt idx="16">
                  <c:v>15/02/2012</c:v>
                </c:pt>
                <c:pt idx="17">
                  <c:v>25/06/2012</c:v>
                </c:pt>
                <c:pt idx="18">
                  <c:v>30/09/2012</c:v>
                </c:pt>
                <c:pt idx="19">
                  <c:v>21/02/2013</c:v>
                </c:pt>
                <c:pt idx="20">
                  <c:v>10/05/2013</c:v>
                </c:pt>
                <c:pt idx="21">
                  <c:v>8/8/2013</c:v>
                </c:pt>
                <c:pt idx="22">
                  <c:v>11/19/2013</c:v>
                </c:pt>
                <c:pt idx="23">
                  <c:v>3/7/2014</c:v>
                </c:pt>
              </c:strCache>
            </c:strRef>
          </c:cat>
          <c:val>
            <c:numRef>
              <c:f>dw!$K$3:$K$26</c:f>
              <c:numCache>
                <c:formatCode>General</c:formatCode>
                <c:ptCount val="24"/>
                <c:pt idx="0">
                  <c:v>4672.430786</c:v>
                </c:pt>
                <c:pt idx="1">
                  <c:v>7773.729585</c:v>
                </c:pt>
                <c:pt idx="2">
                  <c:v>453.50449</c:v>
                </c:pt>
                <c:pt idx="3">
                  <c:v>540.837769793765</c:v>
                </c:pt>
                <c:pt idx="4">
                  <c:v>581.942207596871</c:v>
                </c:pt>
                <c:pt idx="5">
                  <c:v>2518.32070396535</c:v>
                </c:pt>
                <c:pt idx="6">
                  <c:v>363.702244432248</c:v>
                </c:pt>
                <c:pt idx="7">
                  <c:v>262.023580350029</c:v>
                </c:pt>
                <c:pt idx="8">
                  <c:v>757.218821029116</c:v>
                </c:pt>
                <c:pt idx="9">
                  <c:v>1556.89220548716</c:v>
                </c:pt>
                <c:pt idx="10">
                  <c:v>880.100578811176</c:v>
                </c:pt>
                <c:pt idx="11">
                  <c:v>17974.58421</c:v>
                </c:pt>
                <c:pt idx="12">
                  <c:v>4044.533779375</c:v>
                </c:pt>
                <c:pt idx="13">
                  <c:v>1584.2623</c:v>
                </c:pt>
                <c:pt idx="14">
                  <c:v>3488</c:v>
                </c:pt>
                <c:pt idx="15">
                  <c:v>3215</c:v>
                </c:pt>
                <c:pt idx="16">
                  <c:v>16245.12466</c:v>
                </c:pt>
                <c:pt idx="17">
                  <c:v>1625.71522722212</c:v>
                </c:pt>
                <c:pt idx="18">
                  <c:v>8814.324868</c:v>
                </c:pt>
                <c:pt idx="19">
                  <c:v>721.60910174267</c:v>
                </c:pt>
                <c:pt idx="20">
                  <c:v>501.944855434545</c:v>
                </c:pt>
                <c:pt idx="21">
                  <c:v>676.517085270375</c:v>
                </c:pt>
                <c:pt idx="22">
                  <c:v>5306.30631157449</c:v>
                </c:pt>
                <c:pt idx="23">
                  <c:v>2395.13933587074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upDownBars>
          <c:gapWidth val="150"/>
          <c:upBars/>
          <c:downBars/>
        </c:upDownBars>
        <c:marker val="1"/>
        <c:axId val="30772102"/>
        <c:axId val="22909072"/>
      </c:lineChart>
      <c:lineChart>
        <c:grouping val="standard"/>
        <c:ser>
          <c:idx val="1"/>
          <c:order val="1"/>
          <c:tx>
            <c:strRef>
              <c:f>dw!$C$2</c:f>
              <c:strCache>
                <c:ptCount val="1"/>
                <c:pt idx="0">
                  <c:v>flux (mg/cm2/day)</c:v>
                </c:pt>
              </c:strCache>
            </c:strRef>
          </c:tx>
          <c:spPr>
            <a:solidFill>
              <a:srgbClr val="5b9bd5"/>
            </a:solidFill>
            <a:ln w="2844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dw!$B$3:$B$26</c:f>
              <c:strCache>
                <c:ptCount val="24"/>
                <c:pt idx="0">
                  <c:v>17/10/2005</c:v>
                </c:pt>
                <c:pt idx="1">
                  <c:v>20/12/2005</c:v>
                </c:pt>
                <c:pt idx="2">
                  <c:v>22/02/2006</c:v>
                </c:pt>
                <c:pt idx="3">
                  <c:v>27/05/2006</c:v>
                </c:pt>
                <c:pt idx="4">
                  <c:v>30/09/2006</c:v>
                </c:pt>
                <c:pt idx="5">
                  <c:v>15/02/2007</c:v>
                </c:pt>
                <c:pt idx="6">
                  <c:v>15/05/2007</c:v>
                </c:pt>
                <c:pt idx="7">
                  <c:v>02/08/2007</c:v>
                </c:pt>
                <c:pt idx="8">
                  <c:v>02/08/2008</c:v>
                </c:pt>
                <c:pt idx="9">
                  <c:v>23/11/2008</c:v>
                </c:pt>
                <c:pt idx="10">
                  <c:v>01/08/2009</c:v>
                </c:pt>
                <c:pt idx="11">
                  <c:v>01/03/2010</c:v>
                </c:pt>
                <c:pt idx="12">
                  <c:v>11/05/2010</c:v>
                </c:pt>
                <c:pt idx="13">
                  <c:v>02/08/2010</c:v>
                </c:pt>
                <c:pt idx="14">
                  <c:v>13/10/2010</c:v>
                </c:pt>
                <c:pt idx="15">
                  <c:v>01/06/2011</c:v>
                </c:pt>
                <c:pt idx="16">
                  <c:v>15/02/2012</c:v>
                </c:pt>
                <c:pt idx="17">
                  <c:v>25/06/2012</c:v>
                </c:pt>
                <c:pt idx="18">
                  <c:v>30/09/2012</c:v>
                </c:pt>
                <c:pt idx="19">
                  <c:v>21/02/2013</c:v>
                </c:pt>
                <c:pt idx="20">
                  <c:v>10/05/2013</c:v>
                </c:pt>
                <c:pt idx="21">
                  <c:v>8/8/2013</c:v>
                </c:pt>
                <c:pt idx="22">
                  <c:v>11/19/2013</c:v>
                </c:pt>
                <c:pt idx="23">
                  <c:v>3/7/2014</c:v>
                </c:pt>
              </c:strCache>
            </c:strRef>
          </c:cat>
          <c:val>
            <c:numRef>
              <c:f>dw!$C$3:$C$26</c:f>
              <c:numCache>
                <c:formatCode>General</c:formatCode>
                <c:ptCount val="24"/>
                <c:pt idx="0">
                  <c:v>49.013698630137</c:v>
                </c:pt>
                <c:pt idx="1">
                  <c:v>56</c:v>
                </c:pt>
                <c:pt idx="2">
                  <c:v>36.958904109589</c:v>
                </c:pt>
                <c:pt idx="3">
                  <c:v>21.4794520547945</c:v>
                </c:pt>
                <c:pt idx="4">
                  <c:v>37.2602739726027</c:v>
                </c:pt>
                <c:pt idx="5">
                  <c:v>67.3150684931507</c:v>
                </c:pt>
                <c:pt idx="6">
                  <c:v>63.5616438356164</c:v>
                </c:pt>
                <c:pt idx="7">
                  <c:v>36.5205479452055</c:v>
                </c:pt>
                <c:pt idx="8">
                  <c:v>56.9315068493151</c:v>
                </c:pt>
                <c:pt idx="9">
                  <c:v>99.3150684931507</c:v>
                </c:pt>
                <c:pt idx="10">
                  <c:v>72.7671232876712</c:v>
                </c:pt>
                <c:pt idx="11">
                  <c:v>169.369863013699</c:v>
                </c:pt>
                <c:pt idx="12">
                  <c:v>37.2602739726027</c:v>
                </c:pt>
                <c:pt idx="13">
                  <c:v>48.6575342465754</c:v>
                </c:pt>
                <c:pt idx="14">
                  <c:v>70.4657534246575</c:v>
                </c:pt>
                <c:pt idx="15">
                  <c:v>95.8082191780822</c:v>
                </c:pt>
                <c:pt idx="16">
                  <c:v>146.684931506849</c:v>
                </c:pt>
                <c:pt idx="17">
                  <c:v>40.054794520548</c:v>
                </c:pt>
                <c:pt idx="18">
                  <c:v>131.205479452055</c:v>
                </c:pt>
                <c:pt idx="19">
                  <c:v>101.452054794521</c:v>
                </c:pt>
                <c:pt idx="20">
                  <c:v>51.041095890411</c:v>
                </c:pt>
                <c:pt idx="21">
                  <c:v>121.369863013699</c:v>
                </c:pt>
                <c:pt idx="22">
                  <c:v>311.095890410959</c:v>
                </c:pt>
                <c:pt idx="23">
                  <c:v>225.123287671233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upDownBars>
          <c:gapWidth val="150"/>
          <c:upBars/>
          <c:downBars/>
        </c:upDownBars>
        <c:marker val="1"/>
        <c:axId val="8749772"/>
        <c:axId val="85356626"/>
      </c:lineChart>
      <c:catAx>
        <c:axId val="3077210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22909072"/>
        <c:crosses val="autoZero"/>
        <c:auto val="1"/>
        <c:lblAlgn val="ctr"/>
        <c:lblOffset val="100"/>
      </c:catAx>
      <c:valAx>
        <c:axId val="22909072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ln w="6480">
            <a:noFill/>
          </a:ln>
        </c:spPr>
        <c:crossAx val="30772102"/>
        <c:crosses val="autoZero"/>
      </c:valAx>
      <c:catAx>
        <c:axId val="874977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85356626"/>
        <c:crosses val="autoZero"/>
        <c:auto val="1"/>
        <c:lblAlgn val="ctr"/>
        <c:lblOffset val="100"/>
      </c:catAx>
      <c:valAx>
        <c:axId val="85356626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ln w="6480">
            <a:noFill/>
          </a:ln>
        </c:spPr>
        <c:crossAx val="8749772"/>
        <c:crosses val="max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"Flux"</c:f>
              <c:strCache>
                <c:ptCount val="1"/>
                <c:pt idx="0">
                  <c:v>Flux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circle"/>
            <c:size val="6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dw!$B$3:$B$26</c:f>
              <c:strCache>
                <c:ptCount val="24"/>
                <c:pt idx="0">
                  <c:v>17/10/2005</c:v>
                </c:pt>
                <c:pt idx="1">
                  <c:v>20/12/2005</c:v>
                </c:pt>
                <c:pt idx="2">
                  <c:v>22/02/2006</c:v>
                </c:pt>
                <c:pt idx="3">
                  <c:v>27/05/2006</c:v>
                </c:pt>
                <c:pt idx="4">
                  <c:v>30/09/2006</c:v>
                </c:pt>
                <c:pt idx="5">
                  <c:v>15/02/2007</c:v>
                </c:pt>
                <c:pt idx="6">
                  <c:v>15/05/2007</c:v>
                </c:pt>
                <c:pt idx="7">
                  <c:v>02/08/2007</c:v>
                </c:pt>
                <c:pt idx="8">
                  <c:v>02/08/2008</c:v>
                </c:pt>
                <c:pt idx="9">
                  <c:v>23/11/2008</c:v>
                </c:pt>
                <c:pt idx="10">
                  <c:v>01/08/2009</c:v>
                </c:pt>
                <c:pt idx="11">
                  <c:v>01/03/2010</c:v>
                </c:pt>
                <c:pt idx="12">
                  <c:v>11/05/2010</c:v>
                </c:pt>
                <c:pt idx="13">
                  <c:v>02/08/2010</c:v>
                </c:pt>
                <c:pt idx="14">
                  <c:v>13/10/2010</c:v>
                </c:pt>
                <c:pt idx="15">
                  <c:v>01/06/2011</c:v>
                </c:pt>
                <c:pt idx="16">
                  <c:v>15/02/2012</c:v>
                </c:pt>
                <c:pt idx="17">
                  <c:v>25/06/2012</c:v>
                </c:pt>
                <c:pt idx="18">
                  <c:v>30/09/2012</c:v>
                </c:pt>
                <c:pt idx="19">
                  <c:v>21/02/2013</c:v>
                </c:pt>
                <c:pt idx="20">
                  <c:v>10/05/2013</c:v>
                </c:pt>
                <c:pt idx="21">
                  <c:v>8/8/2013</c:v>
                </c:pt>
                <c:pt idx="22">
                  <c:v>11/19/2013</c:v>
                </c:pt>
                <c:pt idx="23">
                  <c:v>3/7/2014</c:v>
                </c:pt>
              </c:strCache>
            </c:strRef>
          </c:cat>
          <c:val>
            <c:numRef>
              <c:f>dw!$C$3:$C$26</c:f>
              <c:numCache>
                <c:formatCode>General</c:formatCode>
                <c:ptCount val="24"/>
                <c:pt idx="0">
                  <c:v>49.013698630137</c:v>
                </c:pt>
                <c:pt idx="1">
                  <c:v>56</c:v>
                </c:pt>
                <c:pt idx="2">
                  <c:v>36.958904109589</c:v>
                </c:pt>
                <c:pt idx="3">
                  <c:v>21.4794520547945</c:v>
                </c:pt>
                <c:pt idx="4">
                  <c:v>37.2602739726027</c:v>
                </c:pt>
                <c:pt idx="5">
                  <c:v>67.3150684931507</c:v>
                </c:pt>
                <c:pt idx="6">
                  <c:v>63.5616438356164</c:v>
                </c:pt>
                <c:pt idx="7">
                  <c:v>36.5205479452055</c:v>
                </c:pt>
                <c:pt idx="8">
                  <c:v>56.9315068493151</c:v>
                </c:pt>
                <c:pt idx="9">
                  <c:v>99.3150684931507</c:v>
                </c:pt>
                <c:pt idx="10">
                  <c:v>72.7671232876712</c:v>
                </c:pt>
                <c:pt idx="11">
                  <c:v>169.369863013699</c:v>
                </c:pt>
                <c:pt idx="12">
                  <c:v>37.2602739726027</c:v>
                </c:pt>
                <c:pt idx="13">
                  <c:v>48.6575342465754</c:v>
                </c:pt>
                <c:pt idx="14">
                  <c:v>70.4657534246575</c:v>
                </c:pt>
                <c:pt idx="15">
                  <c:v>95.8082191780822</c:v>
                </c:pt>
                <c:pt idx="16">
                  <c:v>146.684931506849</c:v>
                </c:pt>
                <c:pt idx="17">
                  <c:v>40.054794520548</c:v>
                </c:pt>
                <c:pt idx="18">
                  <c:v>131.205479452055</c:v>
                </c:pt>
                <c:pt idx="19">
                  <c:v>101.452054794521</c:v>
                </c:pt>
                <c:pt idx="20">
                  <c:v>51.041095890411</c:v>
                </c:pt>
                <c:pt idx="21">
                  <c:v>121.369863013699</c:v>
                </c:pt>
                <c:pt idx="22">
                  <c:v>311.095890410959</c:v>
                </c:pt>
                <c:pt idx="23">
                  <c:v>225.123287671233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"Coprostanol"</c:f>
              <c:strCache>
                <c:ptCount val="1"/>
                <c:pt idx="0">
                  <c:v>Coprostanol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circle"/>
            <c:size val="6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dw!$B$3:$B$26</c:f>
              <c:strCache>
                <c:ptCount val="24"/>
                <c:pt idx="0">
                  <c:v>17/10/2005</c:v>
                </c:pt>
                <c:pt idx="1">
                  <c:v>20/12/2005</c:v>
                </c:pt>
                <c:pt idx="2">
                  <c:v>22/02/2006</c:v>
                </c:pt>
                <c:pt idx="3">
                  <c:v>27/05/2006</c:v>
                </c:pt>
                <c:pt idx="4">
                  <c:v>30/09/2006</c:v>
                </c:pt>
                <c:pt idx="5">
                  <c:v>15/02/2007</c:v>
                </c:pt>
                <c:pt idx="6">
                  <c:v>15/05/2007</c:v>
                </c:pt>
                <c:pt idx="7">
                  <c:v>02/08/2007</c:v>
                </c:pt>
                <c:pt idx="8">
                  <c:v>02/08/2008</c:v>
                </c:pt>
                <c:pt idx="9">
                  <c:v>23/11/2008</c:v>
                </c:pt>
                <c:pt idx="10">
                  <c:v>01/08/2009</c:v>
                </c:pt>
                <c:pt idx="11">
                  <c:v>01/03/2010</c:v>
                </c:pt>
                <c:pt idx="12">
                  <c:v>11/05/2010</c:v>
                </c:pt>
                <c:pt idx="13">
                  <c:v>02/08/2010</c:v>
                </c:pt>
                <c:pt idx="14">
                  <c:v>13/10/2010</c:v>
                </c:pt>
                <c:pt idx="15">
                  <c:v>01/06/2011</c:v>
                </c:pt>
                <c:pt idx="16">
                  <c:v>15/02/2012</c:v>
                </c:pt>
                <c:pt idx="17">
                  <c:v>25/06/2012</c:v>
                </c:pt>
                <c:pt idx="18">
                  <c:v>30/09/2012</c:v>
                </c:pt>
                <c:pt idx="19">
                  <c:v>21/02/2013</c:v>
                </c:pt>
                <c:pt idx="20">
                  <c:v>10/05/2013</c:v>
                </c:pt>
                <c:pt idx="21">
                  <c:v>8/8/2013</c:v>
                </c:pt>
                <c:pt idx="22">
                  <c:v>11/19/2013</c:v>
                </c:pt>
                <c:pt idx="23">
                  <c:v>3/7/2014</c:v>
                </c:pt>
              </c:strCache>
            </c:strRef>
          </c:cat>
          <c:val>
            <c:numRef>
              <c:f>dw!$AF$3:$AF$26</c:f>
              <c:numCache>
                <c:formatCode>General</c:formatCode>
                <c:ptCount val="24"/>
                <c:pt idx="0">
                  <c:v>4.672430786</c:v>
                </c:pt>
                <c:pt idx="1">
                  <c:v>7.773729585</c:v>
                </c:pt>
                <c:pt idx="2">
                  <c:v>0.45350449</c:v>
                </c:pt>
                <c:pt idx="3">
                  <c:v>0.540837769793765</c:v>
                </c:pt>
                <c:pt idx="4">
                  <c:v>0.581942207596871</c:v>
                </c:pt>
                <c:pt idx="5">
                  <c:v>2.51832070396535</c:v>
                </c:pt>
                <c:pt idx="6">
                  <c:v>0.363702244432248</c:v>
                </c:pt>
                <c:pt idx="7">
                  <c:v>0.262023580350029</c:v>
                </c:pt>
                <c:pt idx="8">
                  <c:v>0.757218821029116</c:v>
                </c:pt>
                <c:pt idx="9">
                  <c:v>1.55689220548716</c:v>
                </c:pt>
                <c:pt idx="10">
                  <c:v>0.880100578811176</c:v>
                </c:pt>
                <c:pt idx="11">
                  <c:v>17.97458421</c:v>
                </c:pt>
                <c:pt idx="12">
                  <c:v>4.044533779375</c:v>
                </c:pt>
                <c:pt idx="13">
                  <c:v>1.5842623</c:v>
                </c:pt>
                <c:pt idx="14">
                  <c:v>3.488</c:v>
                </c:pt>
                <c:pt idx="15">
                  <c:v>3.215</c:v>
                </c:pt>
                <c:pt idx="16">
                  <c:v>16.24512466</c:v>
                </c:pt>
                <c:pt idx="17">
                  <c:v>1.62571522722212</c:v>
                </c:pt>
                <c:pt idx="18">
                  <c:v>8.814324868</c:v>
                </c:pt>
                <c:pt idx="19">
                  <c:v>0.72160910174267</c:v>
                </c:pt>
                <c:pt idx="20">
                  <c:v>0.501944855434545</c:v>
                </c:pt>
                <c:pt idx="21">
                  <c:v>0.676517085270375</c:v>
                </c:pt>
                <c:pt idx="22">
                  <c:v>5.30630631157449</c:v>
                </c:pt>
                <c:pt idx="23">
                  <c:v>2.39513933587074</c:v>
                </c:pt>
              </c:numCache>
            </c:numRef>
          </c:val>
          <c:smooth val="1"/>
        </c:ser>
        <c:hiLowLines>
          <c:spPr>
            <a:ln>
              <a:noFill/>
            </a:ln>
          </c:spPr>
        </c:hiLowLines>
        <c:upDownBars>
          <c:gapWidth val="150"/>
          <c:upBars/>
          <c:downBars/>
        </c:upDownBars>
        <c:marker val="1"/>
        <c:axId val="64634173"/>
        <c:axId val="58149095"/>
      </c:lineChart>
      <c:catAx>
        <c:axId val="6463417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12600">
            <a:solidFill>
              <a:srgbClr val="000000"/>
            </a:solidFill>
            <a:round/>
          </a:ln>
        </c:spPr>
        <c:crossAx val="58149095"/>
        <c:crosses val="autoZero"/>
        <c:auto val="1"/>
        <c:lblAlgn val="ctr"/>
        <c:lblOffset val="100"/>
      </c:catAx>
      <c:valAx>
        <c:axId val="58149095"/>
        <c:scaling>
          <c:orientation val="minMax"/>
          <c:max val="18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b="1" sz="1400">
                    <a:solidFill>
                      <a:srgbClr val="000000"/>
                    </a:solidFill>
                    <a:latin typeface="Arial"/>
                  </a:rPr>
                  <a:t>Coprostanol (mg.g-1 dw)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12600">
            <a:solidFill>
              <a:srgbClr val="000000"/>
            </a:solidFill>
            <a:round/>
          </a:ln>
        </c:spPr>
        <c:crossAx val="64634173"/>
        <c:crosses val="max"/>
        <c:majorUnit val="6"/>
      </c:valAx>
      <c:spPr>
        <a:noFill/>
        <a:ln>
          <a:noFill/>
        </a:ln>
      </c:spPr>
    </c:plotArea>
    <c:plotVisOnly val="1"/>
  </c:chart>
  <c:spPr>
    <a:noFill/>
    <a:ln w="9360"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5b9bd5"/>
            </a:solidFill>
            <a:ln>
              <a:noFill/>
            </a:ln>
          </c:spPr>
          <c:dLbls>
            <c:dLblPos val="outEnd"/>
            <c:showLegendKey val="0"/>
            <c:showVal val="0"/>
            <c:showCatName val="0"/>
            <c:showSerName val="0"/>
            <c:showPercent val="0"/>
          </c:dLbls>
          <c:cat>
            <c:strRef>
              <c:f>categories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spPr>
            <a:solidFill>
              <a:srgbClr val="ffffff"/>
            </a:solidFill>
            <a:ln>
              <a:noFill/>
            </a:ln>
          </c:spPr>
          <c:cat>
            <c:strRef>
              <c:f>categories</c:f>
              <c:strCache>
                <c:ptCount val="1"/>
                <c:pt idx="0">
                  <c:v>1</c:v>
                </c:pt>
              </c:strCache>
            </c:strRef>
          </c:cat>
        </c:ser>
        <c:gapWidth val="219"/>
        <c:overlap val="-27"/>
        <c:axId val="289208"/>
        <c:axId val="33932811"/>
      </c:barChart>
      <c:catAx>
        <c:axId val="2892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19080">
            <a:solidFill>
              <a:srgbClr val="000000"/>
            </a:solidFill>
            <a:round/>
          </a:ln>
        </c:spPr>
        <c:crossAx val="33932811"/>
        <c:crosses val="autoZero"/>
        <c:auto val="1"/>
        <c:lblAlgn val="ctr"/>
        <c:lblOffset val="100"/>
      </c:catAx>
      <c:valAx>
        <c:axId val="33932811"/>
        <c:scaling>
          <c:orientation val="minMax"/>
          <c:min val="0.01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b="1" sz="1000">
                    <a:solidFill>
                      <a:srgbClr val="000000"/>
                    </a:solidFill>
                    <a:latin typeface="Arial"/>
                  </a:rPr>
                  <a:t>ng.g-1 dw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19080">
            <a:solidFill>
              <a:srgbClr val="000000"/>
            </a:solidFill>
            <a:round/>
          </a:ln>
        </c:spPr>
        <c:crossAx val="289208"/>
        <c:crosses val="autoZero"/>
      </c:valAx>
      <c:spPr>
        <a:noFill/>
        <a:ln>
          <a:noFill/>
        </a:ln>
      </c:spPr>
    </c:plotArea>
    <c:plotVisOnly val="1"/>
  </c:chart>
  <c:spPr>
    <a:noFill/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trendline>
            <c:spPr>
              <a:ln w="19080">
                <a:solidFill>
                  <a:srgbClr val="5b9bd5"/>
                </a:solidFill>
                <a:round/>
              </a:ln>
            </c:spPr>
            <c:trendlineType val="log"/>
            <c:forward val="0"/>
            <c:backward val="0"/>
            <c:dispRSqr val="1"/>
            <c:dispEq val="0"/>
          </c:trendline>
          <c:xVal>
            <c:numRef>
              <c:f>dw!$AM$3:$AM$48</c:f>
              <c:numCache>
                <c:formatCode>General</c:formatCode>
                <c:ptCount val="46"/>
                <c:pt idx="0">
                  <c:v>0.848717418319866</c:v>
                </c:pt>
                <c:pt idx="1">
                  <c:v>0.840738674968896</c:v>
                </c:pt>
                <c:pt idx="2">
                  <c:v>0.773228575169358</c:v>
                </c:pt>
                <c:pt idx="3">
                  <c:v>0.787812269294026</c:v>
                </c:pt>
                <c:pt idx="4">
                  <c:v>0.761884730292794</c:v>
                </c:pt>
                <c:pt idx="5">
                  <c:v>0.795803744995331</c:v>
                </c:pt>
                <c:pt idx="6">
                  <c:v>0.78202379484886</c:v>
                </c:pt>
                <c:pt idx="7">
                  <c:v>0.833155258963747</c:v>
                </c:pt>
                <c:pt idx="8">
                  <c:v>0.791267377008446</c:v>
                </c:pt>
                <c:pt idx="9">
                  <c:v>0.76147484690225</c:v>
                </c:pt>
                <c:pt idx="10">
                  <c:v>0.766269225961442</c:v>
                </c:pt>
                <c:pt idx="11">
                  <c:v>0.828347870256815</c:v>
                </c:pt>
                <c:pt idx="12">
                  <c:v>0.763051129371009</c:v>
                </c:pt>
                <c:pt idx="13">
                  <c:v>0.752106308576485</c:v>
                </c:pt>
                <c:pt idx="14">
                  <c:v>0.832637081950777</c:v>
                </c:pt>
                <c:pt idx="15">
                  <c:v>0.842171991690919</c:v>
                </c:pt>
                <c:pt idx="16">
                  <c:v>0.857985195471685</c:v>
                </c:pt>
                <c:pt idx="17">
                  <c:v>0.781122226661998</c:v>
                </c:pt>
                <c:pt idx="18">
                  <c:v>0.866100971371559</c:v>
                </c:pt>
                <c:pt idx="19">
                  <c:v>0.77399282207831</c:v>
                </c:pt>
                <c:pt idx="20">
                  <c:v>0.781571822953825</c:v>
                </c:pt>
                <c:pt idx="21">
                  <c:v>0.889272527736507</c:v>
                </c:pt>
                <c:pt idx="22">
                  <c:v>0.702265711035921</c:v>
                </c:pt>
                <c:pt idx="23">
                  <c:v>0.883338024598902</c:v>
                </c:pt>
                <c:pt idx="24">
                  <c:v>0.00894884105658686</c:v>
                </c:pt>
                <c:pt idx="25">
                  <c:v>0.0425375841306438</c:v>
                </c:pt>
                <c:pt idx="26">
                  <c:v>0.0107237329588676</c:v>
                </c:pt>
                <c:pt idx="27">
                  <c:v>0.00896607882506151</c:v>
                </c:pt>
                <c:pt idx="28">
                  <c:v>0.0206489675516224</c:v>
                </c:pt>
                <c:pt idx="29">
                  <c:v>0.0187742814718386</c:v>
                </c:pt>
                <c:pt idx="30">
                  <c:v>0.0287927646014997</c:v>
                </c:pt>
                <c:pt idx="31">
                  <c:v>0.0161376745358843</c:v>
                </c:pt>
                <c:pt idx="32">
                  <c:v>0.0693993397773783</c:v>
                </c:pt>
                <c:pt idx="33">
                  <c:v>0.109105109606796</c:v>
                </c:pt>
                <c:pt idx="34">
                  <c:v>0.0423343343781844</c:v>
                </c:pt>
                <c:pt idx="35">
                  <c:v>0.0597902521962967</c:v>
                </c:pt>
                <c:pt idx="36">
                  <c:v>0.00850152564023685</c:v>
                </c:pt>
                <c:pt idx="37">
                  <c:v>0.0493479806335214</c:v>
                </c:pt>
                <c:pt idx="38">
                  <c:v>1</c:v>
                </c:pt>
                <c:pt idx="39">
                  <c:v>2</c:v>
                </c:pt>
                <c:pt idx="40">
                  <c:v>3</c:v>
                </c:pt>
                <c:pt idx="41">
                  <c:v>4</c:v>
                </c:pt>
                <c:pt idx="42">
                  <c:v>5</c:v>
                </c:pt>
                <c:pt idx="43">
                  <c:v>6</c:v>
                </c:pt>
                <c:pt idx="44">
                  <c:v>7</c:v>
                </c:pt>
                <c:pt idx="45">
                  <c:v>8</c:v>
                </c:pt>
              </c:numCache>
            </c:numRef>
          </c:xVal>
          <c:yVal>
            <c:numRef>
              <c:f>dw!$AQ$3:$AQ$48</c:f>
              <c:numCache>
                <c:formatCode>General</c:formatCode>
                <c:ptCount val="46"/>
                <c:pt idx="0">
                  <c:v>0.146799429743044</c:v>
                </c:pt>
                <c:pt idx="1">
                  <c:v/>
                </c:pt>
                <c:pt idx="2">
                  <c:v>0.19644241541943</c:v>
                </c:pt>
                <c:pt idx="3">
                  <c:v>0.139778377499076</c:v>
                </c:pt>
                <c:pt idx="4">
                  <c:v/>
                </c:pt>
                <c:pt idx="5">
                  <c:v>0.161560746270527</c:v>
                </c:pt>
                <c:pt idx="6">
                  <c:v/>
                </c:pt>
                <c:pt idx="7">
                  <c:v>0.120119874659063</c:v>
                </c:pt>
                <c:pt idx="8">
                  <c:v>0.194084128817123</c:v>
                </c:pt>
                <c:pt idx="9">
                  <c:v>0.102828370542711</c:v>
                </c:pt>
                <c:pt idx="10">
                  <c:v>0.251079566344999</c:v>
                </c:pt>
                <c:pt idx="11">
                  <c:v>0.184476124542524</c:v>
                </c:pt>
                <c:pt idx="12">
                  <c:v/>
                </c:pt>
                <c:pt idx="13">
                  <c:v>0.0954803264969858</c:v>
                </c:pt>
                <c:pt idx="14">
                  <c:v>0.107742822235797</c:v>
                </c:pt>
                <c:pt idx="15">
                  <c:v>0.130570927640171</c:v>
                </c:pt>
                <c:pt idx="16">
                  <c:v>0.154682452394081</c:v>
                </c:pt>
                <c:pt idx="17">
                  <c:v>0.105969431921075</c:v>
                </c:pt>
                <c:pt idx="18">
                  <c:v>0.133918707352373</c:v>
                </c:pt>
                <c:pt idx="19">
                  <c:v>0.101614960874043</c:v>
                </c:pt>
                <c:pt idx="20">
                  <c:v>0.116852697592075</c:v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>0.0462155634696467</c:v>
                </c:pt>
                <c:pt idx="25">
                  <c:v>0.111227374240602</c:v>
                </c:pt>
                <c:pt idx="26">
                  <c:v>0.0470278014577332</c:v>
                </c:pt>
                <c:pt idx="27">
                  <c:v>0.0761872008790884</c:v>
                </c:pt>
                <c:pt idx="28">
                  <c:v>0.0426971276477764</c:v>
                </c:pt>
                <c:pt idx="29">
                  <c:v>0.040674550564777</c:v>
                </c:pt>
                <c:pt idx="30">
                  <c:v>0.00857031554343592</c:v>
                </c:pt>
                <c:pt idx="31">
                  <c:v>0.00778766687857597</c:v>
                </c:pt>
                <c:pt idx="32">
                  <c:v/>
                </c:pt>
                <c:pt idx="33">
                  <c:v>0.134409137474398</c:v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>0.108776474371608</c:v>
                </c:pt>
                <c:pt idx="38">
                  <c:v>0.0743100475278483</c:v>
                </c:pt>
                <c:pt idx="39">
                  <c:v/>
                </c:pt>
                <c:pt idx="40">
                  <c:v>0.065841298068045</c:v>
                </c:pt>
                <c:pt idx="41">
                  <c:v/>
                </c:pt>
                <c:pt idx="42">
                  <c:v>0.0283978936645115</c:v>
                </c:pt>
                <c:pt idx="43">
                  <c:v>0.0186793997228127</c:v>
                </c:pt>
                <c:pt idx="44">
                  <c:v>0.160444853214013</c:v>
                </c:pt>
                <c:pt idx="45">
                  <c:v>0.0256944543517991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dw!$D$6</c:f>
              <c:strCache>
                <c:ptCount val="1"/>
                <c:pt idx="0">
                  <c:v>BZ</c:v>
                </c:pt>
              </c:strCache>
            </c:strRef>
          </c:tx>
          <c:spPr>
            <a:solidFill>
              <a:srgbClr val="99ccff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xVal>
            <c:numRef>
              <c:f>dw!$AM$3:$AM$22</c:f>
              <c:numCache>
                <c:formatCode>General</c:formatCode>
                <c:ptCount val="20"/>
                <c:pt idx="0">
                  <c:v>0.848717418319866</c:v>
                </c:pt>
                <c:pt idx="1">
                  <c:v>0.840738674968896</c:v>
                </c:pt>
                <c:pt idx="2">
                  <c:v>0.773228575169358</c:v>
                </c:pt>
                <c:pt idx="3">
                  <c:v>0.787812269294026</c:v>
                </c:pt>
                <c:pt idx="4">
                  <c:v>0.761884730292794</c:v>
                </c:pt>
                <c:pt idx="5">
                  <c:v>0.795803744995331</c:v>
                </c:pt>
                <c:pt idx="6">
                  <c:v>0.78202379484886</c:v>
                </c:pt>
                <c:pt idx="7">
                  <c:v>0.833155258963747</c:v>
                </c:pt>
                <c:pt idx="8">
                  <c:v>0.791267377008446</c:v>
                </c:pt>
                <c:pt idx="9">
                  <c:v>0.76147484690225</c:v>
                </c:pt>
                <c:pt idx="10">
                  <c:v>0.766269225961442</c:v>
                </c:pt>
                <c:pt idx="11">
                  <c:v>0.828347870256815</c:v>
                </c:pt>
                <c:pt idx="12">
                  <c:v>0.763051129371009</c:v>
                </c:pt>
                <c:pt idx="13">
                  <c:v>0.752106308576485</c:v>
                </c:pt>
                <c:pt idx="14">
                  <c:v>0.832637081950777</c:v>
                </c:pt>
                <c:pt idx="15">
                  <c:v>0.842171991690919</c:v>
                </c:pt>
                <c:pt idx="16">
                  <c:v>0.857985195471685</c:v>
                </c:pt>
                <c:pt idx="17">
                  <c:v>0.781122226661998</c:v>
                </c:pt>
                <c:pt idx="18">
                  <c:v>0.866100971371559</c:v>
                </c:pt>
                <c:pt idx="19">
                  <c:v>0.77399282207831</c:v>
                </c:pt>
              </c:numCache>
            </c:numRef>
          </c:xVal>
          <c:yVal>
            <c:numRef>
              <c:f>dw!$AQ$3:$AQ$22</c:f>
              <c:numCache>
                <c:formatCode>General</c:formatCode>
                <c:ptCount val="20"/>
                <c:pt idx="0">
                  <c:v>0.146799429743044</c:v>
                </c:pt>
                <c:pt idx="1">
                  <c:v/>
                </c:pt>
                <c:pt idx="2">
                  <c:v>0.19644241541943</c:v>
                </c:pt>
                <c:pt idx="3">
                  <c:v>0.139778377499076</c:v>
                </c:pt>
                <c:pt idx="4">
                  <c:v/>
                </c:pt>
                <c:pt idx="5">
                  <c:v>0.161560746270527</c:v>
                </c:pt>
                <c:pt idx="6">
                  <c:v/>
                </c:pt>
                <c:pt idx="7">
                  <c:v>0.120119874659063</c:v>
                </c:pt>
                <c:pt idx="8">
                  <c:v>0.194084128817123</c:v>
                </c:pt>
                <c:pt idx="9">
                  <c:v>0.102828370542711</c:v>
                </c:pt>
                <c:pt idx="10">
                  <c:v>0.251079566344999</c:v>
                </c:pt>
                <c:pt idx="11">
                  <c:v>0.184476124542524</c:v>
                </c:pt>
                <c:pt idx="12">
                  <c:v/>
                </c:pt>
                <c:pt idx="13">
                  <c:v>0.0954803264969858</c:v>
                </c:pt>
                <c:pt idx="14">
                  <c:v>0.107742822235797</c:v>
                </c:pt>
                <c:pt idx="15">
                  <c:v>0.130570927640171</c:v>
                </c:pt>
                <c:pt idx="16">
                  <c:v>0.154682452394081</c:v>
                </c:pt>
                <c:pt idx="17">
                  <c:v>0.105969431921075</c:v>
                </c:pt>
                <c:pt idx="18">
                  <c:v>0.133918707352373</c:v>
                </c:pt>
                <c:pt idx="19">
                  <c:v>0.101614960874043</c:v>
                </c:pt>
              </c:numCache>
            </c:numRef>
          </c:yVal>
          <c:smooth val="0"/>
        </c:ser>
        <c:axId val="75179287"/>
        <c:axId val="23707519"/>
      </c:scatterChart>
      <c:valAx>
        <c:axId val="751792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1400">
                    <a:solidFill>
                      <a:srgbClr val="000000"/>
                    </a:solidFill>
                    <a:latin typeface="Calibri"/>
                  </a:rPr>
                  <a:t>Copr/Chol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23707519"/>
        <c:crosses val="autoZero"/>
      </c:valAx>
      <c:valAx>
        <c:axId val="2370751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b="1" sz="1400">
                    <a:solidFill>
                      <a:srgbClr val="000000"/>
                    </a:solidFill>
                    <a:latin typeface="Calibri"/>
                  </a:rPr>
                  <a:t>Chon/Chol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75179287"/>
        <c:crosses val="autoZero"/>
      </c:valAx>
      <c:spPr>
        <a:noFill/>
        <a:ln>
          <a:noFill/>
        </a:ln>
      </c:spPr>
    </c:plotArea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trendline>
            <c:spPr>
              <a:ln w="19080">
                <a:solidFill>
                  <a:srgbClr val="5b9bd5"/>
                </a:solidFill>
                <a:round/>
              </a:ln>
            </c:spPr>
            <c:trendlineType val="log"/>
            <c:forward val="0"/>
            <c:backward val="0"/>
            <c:dispRSqr val="1"/>
            <c:dispEq val="0"/>
          </c:trendline>
          <c:xVal>
            <c:numRef>
              <c:f>dw!$AM$3:$AM$48</c:f>
              <c:numCache>
                <c:formatCode>General</c:formatCode>
                <c:ptCount val="46"/>
                <c:pt idx="0">
                  <c:v>0.848717418319866</c:v>
                </c:pt>
                <c:pt idx="1">
                  <c:v>0.840738674968896</c:v>
                </c:pt>
                <c:pt idx="2">
                  <c:v>0.773228575169358</c:v>
                </c:pt>
                <c:pt idx="3">
                  <c:v>0.787812269294026</c:v>
                </c:pt>
                <c:pt idx="4">
                  <c:v>0.761884730292794</c:v>
                </c:pt>
                <c:pt idx="5">
                  <c:v>0.795803744995331</c:v>
                </c:pt>
                <c:pt idx="6">
                  <c:v>0.78202379484886</c:v>
                </c:pt>
                <c:pt idx="7">
                  <c:v>0.833155258963747</c:v>
                </c:pt>
                <c:pt idx="8">
                  <c:v>0.791267377008446</c:v>
                </c:pt>
                <c:pt idx="9">
                  <c:v>0.76147484690225</c:v>
                </c:pt>
                <c:pt idx="10">
                  <c:v>0.766269225961442</c:v>
                </c:pt>
                <c:pt idx="11">
                  <c:v>0.828347870256815</c:v>
                </c:pt>
                <c:pt idx="12">
                  <c:v>0.763051129371009</c:v>
                </c:pt>
                <c:pt idx="13">
                  <c:v>0.752106308576485</c:v>
                </c:pt>
                <c:pt idx="14">
                  <c:v>0.832637081950777</c:v>
                </c:pt>
                <c:pt idx="15">
                  <c:v>0.842171991690919</c:v>
                </c:pt>
                <c:pt idx="16">
                  <c:v>0.857985195471685</c:v>
                </c:pt>
                <c:pt idx="17">
                  <c:v>0.781122226661998</c:v>
                </c:pt>
                <c:pt idx="18">
                  <c:v>0.866100971371559</c:v>
                </c:pt>
                <c:pt idx="19">
                  <c:v>0.77399282207831</c:v>
                </c:pt>
                <c:pt idx="20">
                  <c:v>0.781571822953825</c:v>
                </c:pt>
                <c:pt idx="21">
                  <c:v>0.889272527736507</c:v>
                </c:pt>
                <c:pt idx="22">
                  <c:v>0.702265711035921</c:v>
                </c:pt>
                <c:pt idx="23">
                  <c:v>0.883338024598902</c:v>
                </c:pt>
                <c:pt idx="24">
                  <c:v>0.00894884105658686</c:v>
                </c:pt>
                <c:pt idx="25">
                  <c:v>0.0425375841306438</c:v>
                </c:pt>
                <c:pt idx="26">
                  <c:v>0.0107237329588676</c:v>
                </c:pt>
                <c:pt idx="27">
                  <c:v>0.00896607882506151</c:v>
                </c:pt>
                <c:pt idx="28">
                  <c:v>0.0206489675516224</c:v>
                </c:pt>
                <c:pt idx="29">
                  <c:v>0.0187742814718386</c:v>
                </c:pt>
                <c:pt idx="30">
                  <c:v>0.0287927646014997</c:v>
                </c:pt>
                <c:pt idx="31">
                  <c:v>0.0161376745358843</c:v>
                </c:pt>
                <c:pt idx="32">
                  <c:v>0.0693993397773783</c:v>
                </c:pt>
                <c:pt idx="33">
                  <c:v>0.109105109606796</c:v>
                </c:pt>
                <c:pt idx="34">
                  <c:v>0.0423343343781844</c:v>
                </c:pt>
                <c:pt idx="35">
                  <c:v>0.0597902521962967</c:v>
                </c:pt>
                <c:pt idx="36">
                  <c:v>0.00850152564023685</c:v>
                </c:pt>
                <c:pt idx="37">
                  <c:v>0.0493479806335214</c:v>
                </c:pt>
                <c:pt idx="38">
                  <c:v>1</c:v>
                </c:pt>
                <c:pt idx="39">
                  <c:v>2</c:v>
                </c:pt>
                <c:pt idx="40">
                  <c:v>3</c:v>
                </c:pt>
                <c:pt idx="41">
                  <c:v>4</c:v>
                </c:pt>
                <c:pt idx="42">
                  <c:v>5</c:v>
                </c:pt>
                <c:pt idx="43">
                  <c:v>6</c:v>
                </c:pt>
                <c:pt idx="44">
                  <c:v>7</c:v>
                </c:pt>
                <c:pt idx="45">
                  <c:v>8</c:v>
                </c:pt>
              </c:numCache>
            </c:numRef>
          </c:xVal>
          <c:yVal>
            <c:numRef>
              <c:f>dw!$AJ$3:$AJ$48</c:f>
              <c:numCache>
                <c:formatCode>General</c:formatCode>
                <c:ptCount val="46"/>
                <c:pt idx="0">
                  <c:v>0.24012662802603</c:v>
                </c:pt>
                <c:pt idx="1">
                  <c:v/>
                </c:pt>
                <c:pt idx="2">
                  <c:v>0.14839698529496</c:v>
                </c:pt>
                <c:pt idx="3">
                  <c:v>0.292167595662755</c:v>
                </c:pt>
                <c:pt idx="4">
                  <c:v>0.211705164392275</c:v>
                </c:pt>
                <c:pt idx="5">
                  <c:v>0.355237785877266</c:v>
                </c:pt>
                <c:pt idx="6">
                  <c:v>0.269272084885045</c:v>
                </c:pt>
                <c:pt idx="7">
                  <c:v>0.307775396743862</c:v>
                </c:pt>
                <c:pt idx="8">
                  <c:v>0.289438125002546</c:v>
                </c:pt>
                <c:pt idx="9">
                  <c:v>0.276793242351276</c:v>
                </c:pt>
                <c:pt idx="10">
                  <c:v>0.310525358825907</c:v>
                </c:pt>
                <c:pt idx="11">
                  <c:v>0.138809527253761</c:v>
                </c:pt>
                <c:pt idx="12">
                  <c:v>0.340044684370782</c:v>
                </c:pt>
                <c:pt idx="13">
                  <c:v>0.278550839293118</c:v>
                </c:pt>
                <c:pt idx="14">
                  <c:v>0.305525288745369</c:v>
                </c:pt>
                <c:pt idx="15">
                  <c:v>0.224563864632334</c:v>
                </c:pt>
                <c:pt idx="16">
                  <c:v>0.144445197675701</c:v>
                </c:pt>
                <c:pt idx="17">
                  <c:v>0.272204352310441</c:v>
                </c:pt>
                <c:pt idx="18">
                  <c:v>0.161942524438786</c:v>
                </c:pt>
                <c:pt idx="19">
                  <c:v>0.357834302560888</c:v>
                </c:pt>
                <c:pt idx="20">
                  <c:v>0.328057094673278</c:v>
                </c:pt>
                <c:pt idx="21">
                  <c:v>0.26557964912672</c:v>
                </c:pt>
                <c:pt idx="22">
                  <c:v>0.274077751164308</c:v>
                </c:pt>
                <c:pt idx="23">
                  <c:v>0.145118962866012</c:v>
                </c:pt>
                <c:pt idx="24">
                  <c:v>0.489594742606791</c:v>
                </c:pt>
                <c:pt idx="25">
                  <c:v>0.412758360936549</c:v>
                </c:pt>
                <c:pt idx="26">
                  <c:v>0.486114942100058</c:v>
                </c:pt>
                <c:pt idx="27">
                  <c:v>0.452511008780228</c:v>
                </c:pt>
                <c:pt idx="28">
                  <c:v>0.486037511164037</c:v>
                </c:pt>
                <c:pt idx="29">
                  <c:v>0.533161290322581</c:v>
                </c:pt>
                <c:pt idx="30">
                  <c:v>0.508212560386473</c:v>
                </c:pt>
                <c:pt idx="31">
                  <c:v>0.384756385998108</c:v>
                </c:pt>
                <c:pt idx="32">
                  <c:v>0.302226866678227</c:v>
                </c:pt>
                <c:pt idx="33">
                  <c:v>0.342717521838735</c:v>
                </c:pt>
                <c:pt idx="34">
                  <c:v>0.490433289051755</c:v>
                </c:pt>
                <c:pt idx="35">
                  <c:v>0.572500673657651</c:v>
                </c:pt>
                <c:pt idx="36">
                  <c:v>0.28801774588904</c:v>
                </c:pt>
                <c:pt idx="37">
                  <c:v>0.501801852889715</c:v>
                </c:pt>
                <c:pt idx="38">
                  <c:v>0.344730580438751</c:v>
                </c:pt>
                <c:pt idx="39">
                  <c:v>0.479050995235548</c:v>
                </c:pt>
                <c:pt idx="40">
                  <c:v>0.286513331833374</c:v>
                </c:pt>
                <c:pt idx="41">
                  <c:v>0.39345358795202</c:v>
                </c:pt>
                <c:pt idx="42">
                  <c:v>0.402510033437791</c:v>
                </c:pt>
                <c:pt idx="43">
                  <c:v>0.505122311483201</c:v>
                </c:pt>
                <c:pt idx="44">
                  <c:v>0.502075412453799</c:v>
                </c:pt>
                <c:pt idx="45">
                  <c:v>0.682589092783916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dw!$D$6</c:f>
              <c:strCache>
                <c:ptCount val="1"/>
                <c:pt idx="0">
                  <c:v>BZ</c:v>
                </c:pt>
              </c:strCache>
            </c:strRef>
          </c:tx>
          <c:spPr>
            <a:solidFill>
              <a:srgbClr val="99ccff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xVal>
            <c:numRef>
              <c:f>dw!$AM$3:$AM$22</c:f>
              <c:numCache>
                <c:formatCode>General</c:formatCode>
                <c:ptCount val="20"/>
                <c:pt idx="0">
                  <c:v>0.848717418319866</c:v>
                </c:pt>
                <c:pt idx="1">
                  <c:v>0.840738674968896</c:v>
                </c:pt>
                <c:pt idx="2">
                  <c:v>0.773228575169358</c:v>
                </c:pt>
                <c:pt idx="3">
                  <c:v>0.787812269294026</c:v>
                </c:pt>
                <c:pt idx="4">
                  <c:v>0.761884730292794</c:v>
                </c:pt>
                <c:pt idx="5">
                  <c:v>0.795803744995331</c:v>
                </c:pt>
                <c:pt idx="6">
                  <c:v>0.78202379484886</c:v>
                </c:pt>
                <c:pt idx="7">
                  <c:v>0.833155258963747</c:v>
                </c:pt>
                <c:pt idx="8">
                  <c:v>0.791267377008446</c:v>
                </c:pt>
                <c:pt idx="9">
                  <c:v>0.76147484690225</c:v>
                </c:pt>
                <c:pt idx="10">
                  <c:v>0.766269225961442</c:v>
                </c:pt>
                <c:pt idx="11">
                  <c:v>0.828347870256815</c:v>
                </c:pt>
                <c:pt idx="12">
                  <c:v>0.763051129371009</c:v>
                </c:pt>
                <c:pt idx="13">
                  <c:v>0.752106308576485</c:v>
                </c:pt>
                <c:pt idx="14">
                  <c:v>0.832637081950777</c:v>
                </c:pt>
                <c:pt idx="15">
                  <c:v>0.842171991690919</c:v>
                </c:pt>
                <c:pt idx="16">
                  <c:v>0.857985195471685</c:v>
                </c:pt>
                <c:pt idx="17">
                  <c:v>0.781122226661998</c:v>
                </c:pt>
                <c:pt idx="18">
                  <c:v>0.866100971371559</c:v>
                </c:pt>
                <c:pt idx="19">
                  <c:v>0.77399282207831</c:v>
                </c:pt>
              </c:numCache>
            </c:numRef>
          </c:xVal>
          <c:yVal>
            <c:numRef>
              <c:f>dw!$AJ$3:$AJ$22</c:f>
              <c:numCache>
                <c:formatCode>General</c:formatCode>
                <c:ptCount val="20"/>
                <c:pt idx="0">
                  <c:v>0.24012662802603</c:v>
                </c:pt>
                <c:pt idx="1">
                  <c:v/>
                </c:pt>
                <c:pt idx="2">
                  <c:v>0.14839698529496</c:v>
                </c:pt>
                <c:pt idx="3">
                  <c:v>0.292167595662755</c:v>
                </c:pt>
                <c:pt idx="4">
                  <c:v>0.211705164392275</c:v>
                </c:pt>
                <c:pt idx="5">
                  <c:v>0.355237785877266</c:v>
                </c:pt>
                <c:pt idx="6">
                  <c:v>0.269272084885045</c:v>
                </c:pt>
                <c:pt idx="7">
                  <c:v>0.307775396743862</c:v>
                </c:pt>
                <c:pt idx="8">
                  <c:v>0.289438125002546</c:v>
                </c:pt>
                <c:pt idx="9">
                  <c:v>0.276793242351276</c:v>
                </c:pt>
                <c:pt idx="10">
                  <c:v>0.310525358825907</c:v>
                </c:pt>
                <c:pt idx="11">
                  <c:v>0.138809527253761</c:v>
                </c:pt>
                <c:pt idx="12">
                  <c:v>0.340044684370782</c:v>
                </c:pt>
                <c:pt idx="13">
                  <c:v>0.278550839293118</c:v>
                </c:pt>
                <c:pt idx="14">
                  <c:v>0.305525288745369</c:v>
                </c:pt>
                <c:pt idx="15">
                  <c:v>0.224563864632334</c:v>
                </c:pt>
                <c:pt idx="16">
                  <c:v>0.144445197675701</c:v>
                </c:pt>
                <c:pt idx="17">
                  <c:v>0.272204352310441</c:v>
                </c:pt>
                <c:pt idx="18">
                  <c:v>0.161942524438786</c:v>
                </c:pt>
                <c:pt idx="19">
                  <c:v>0.357834302560888</c:v>
                </c:pt>
              </c:numCache>
            </c:numRef>
          </c:yVal>
          <c:smooth val="0"/>
        </c:ser>
        <c:axId val="30124742"/>
        <c:axId val="3105599"/>
      </c:scatterChart>
      <c:valAx>
        <c:axId val="301247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1400">
                    <a:solidFill>
                      <a:srgbClr val="000000"/>
                    </a:solidFill>
                    <a:latin typeface="Calibri"/>
                  </a:rPr>
                  <a:t>Copr/chol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3105599"/>
        <c:crosses val="autoZero"/>
      </c:valAx>
      <c:valAx>
        <c:axId val="310559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b="1" sz="1400">
                    <a:solidFill>
                      <a:srgbClr val="000000"/>
                    </a:solidFill>
                    <a:latin typeface="Calibri"/>
                  </a:rPr>
                  <a:t>Sito/chol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30124742"/>
        <c:crosses val="autoZero"/>
      </c:valAx>
      <c:spPr>
        <a:noFill/>
        <a:ln>
          <a:noFill/>
        </a:ln>
      </c:spPr>
    </c:plotArea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trendline>
            <c:spPr>
              <a:ln w="19080">
                <a:solidFill>
                  <a:srgbClr val="5b9bd5"/>
                </a:solidFill>
                <a:round/>
              </a:ln>
            </c:spPr>
            <c:trendlineType val="log"/>
            <c:forward val="0"/>
            <c:backward val="0"/>
            <c:dispRSqr val="1"/>
            <c:dispEq val="0"/>
          </c:trendline>
          <c:xVal>
            <c:numRef>
              <c:f>dw!$AM$3:$AM$48</c:f>
              <c:numCache>
                <c:formatCode>General</c:formatCode>
                <c:ptCount val="46"/>
                <c:pt idx="0">
                  <c:v>0.848717418319866</c:v>
                </c:pt>
                <c:pt idx="1">
                  <c:v>0.840738674968896</c:v>
                </c:pt>
                <c:pt idx="2">
                  <c:v>0.773228575169358</c:v>
                </c:pt>
                <c:pt idx="3">
                  <c:v>0.787812269294026</c:v>
                </c:pt>
                <c:pt idx="4">
                  <c:v>0.761884730292794</c:v>
                </c:pt>
                <c:pt idx="5">
                  <c:v>0.795803744995331</c:v>
                </c:pt>
                <c:pt idx="6">
                  <c:v>0.78202379484886</c:v>
                </c:pt>
                <c:pt idx="7">
                  <c:v>0.833155258963747</c:v>
                </c:pt>
                <c:pt idx="8">
                  <c:v>0.791267377008446</c:v>
                </c:pt>
                <c:pt idx="9">
                  <c:v>0.76147484690225</c:v>
                </c:pt>
                <c:pt idx="10">
                  <c:v>0.766269225961442</c:v>
                </c:pt>
                <c:pt idx="11">
                  <c:v>0.828347870256815</c:v>
                </c:pt>
                <c:pt idx="12">
                  <c:v>0.763051129371009</c:v>
                </c:pt>
                <c:pt idx="13">
                  <c:v>0.752106308576485</c:v>
                </c:pt>
                <c:pt idx="14">
                  <c:v>0.832637081950777</c:v>
                </c:pt>
                <c:pt idx="15">
                  <c:v>0.842171991690919</c:v>
                </c:pt>
                <c:pt idx="16">
                  <c:v>0.857985195471685</c:v>
                </c:pt>
                <c:pt idx="17">
                  <c:v>0.781122226661998</c:v>
                </c:pt>
                <c:pt idx="18">
                  <c:v>0.866100971371559</c:v>
                </c:pt>
                <c:pt idx="19">
                  <c:v>0.77399282207831</c:v>
                </c:pt>
                <c:pt idx="20">
                  <c:v>0.781571822953825</c:v>
                </c:pt>
                <c:pt idx="21">
                  <c:v>0.889272527736507</c:v>
                </c:pt>
                <c:pt idx="22">
                  <c:v>0.702265711035921</c:v>
                </c:pt>
                <c:pt idx="23">
                  <c:v>0.883338024598902</c:v>
                </c:pt>
                <c:pt idx="24">
                  <c:v>0.00894884105658686</c:v>
                </c:pt>
                <c:pt idx="25">
                  <c:v>0.0425375841306438</c:v>
                </c:pt>
                <c:pt idx="26">
                  <c:v>0.0107237329588676</c:v>
                </c:pt>
                <c:pt idx="27">
                  <c:v>0.00896607882506151</c:v>
                </c:pt>
                <c:pt idx="28">
                  <c:v>0.0206489675516224</c:v>
                </c:pt>
                <c:pt idx="29">
                  <c:v>0.0187742814718386</c:v>
                </c:pt>
                <c:pt idx="30">
                  <c:v>0.0287927646014997</c:v>
                </c:pt>
                <c:pt idx="31">
                  <c:v>0.0161376745358843</c:v>
                </c:pt>
                <c:pt idx="32">
                  <c:v>0.0693993397773783</c:v>
                </c:pt>
                <c:pt idx="33">
                  <c:v>0.109105109606796</c:v>
                </c:pt>
                <c:pt idx="34">
                  <c:v>0.0423343343781844</c:v>
                </c:pt>
                <c:pt idx="35">
                  <c:v>0.0597902521962967</c:v>
                </c:pt>
                <c:pt idx="36">
                  <c:v>0.00850152564023685</c:v>
                </c:pt>
                <c:pt idx="37">
                  <c:v>0.0493479806335214</c:v>
                </c:pt>
                <c:pt idx="38">
                  <c:v>1</c:v>
                </c:pt>
                <c:pt idx="39">
                  <c:v>2</c:v>
                </c:pt>
                <c:pt idx="40">
                  <c:v>3</c:v>
                </c:pt>
                <c:pt idx="41">
                  <c:v>4</c:v>
                </c:pt>
                <c:pt idx="42">
                  <c:v>5</c:v>
                </c:pt>
                <c:pt idx="43">
                  <c:v>6</c:v>
                </c:pt>
                <c:pt idx="44">
                  <c:v>7</c:v>
                </c:pt>
                <c:pt idx="45">
                  <c:v>8</c:v>
                </c:pt>
              </c:numCache>
            </c:numRef>
          </c:xVal>
          <c:yVal>
            <c:numRef>
              <c:f>dw!$AP$3:$AP$48</c:f>
              <c:numCache>
                <c:formatCode>General</c:formatCode>
                <c:ptCount val="46"/>
                <c:pt idx="0">
                  <c:v>0.372522894626753</c:v>
                </c:pt>
                <c:pt idx="1">
                  <c:v>0.184108723882591</c:v>
                </c:pt>
                <c:pt idx="2">
                  <c:v>0.2080207218226</c:v>
                </c:pt>
                <c:pt idx="3">
                  <c:v>0.389349605226309</c:v>
                </c:pt>
                <c:pt idx="4">
                  <c:v>0.382827884699651</c:v>
                </c:pt>
                <c:pt idx="5">
                  <c:v>0.399223806936338</c:v>
                </c:pt>
                <c:pt idx="6">
                  <c:v>0.351096978435776</c:v>
                </c:pt>
                <c:pt idx="7">
                  <c:v>0.322465636387876</c:v>
                </c:pt>
                <c:pt idx="8">
                  <c:v>0.53301938457848</c:v>
                </c:pt>
                <c:pt idx="9">
                  <c:v>0.378859029254379</c:v>
                </c:pt>
                <c:pt idx="10">
                  <c:v>0.40112514355766</c:v>
                </c:pt>
                <c:pt idx="11">
                  <c:v>0.375394201366288</c:v>
                </c:pt>
                <c:pt idx="12">
                  <c:v>0.638954987186226</c:v>
                </c:pt>
                <c:pt idx="13">
                  <c:v>0.575617416131335</c:v>
                </c:pt>
                <c:pt idx="14">
                  <c:v>0.601722490129149</c:v>
                </c:pt>
                <c:pt idx="15">
                  <c:v>0.356429353510263</c:v>
                </c:pt>
                <c:pt idx="16">
                  <c:v>0.177519600390078</c:v>
                </c:pt>
                <c:pt idx="17">
                  <c:v>0.474354894147589</c:v>
                </c:pt>
                <c:pt idx="18">
                  <c:v>0.149430794154377</c:v>
                </c:pt>
                <c:pt idx="19">
                  <c:v>0.442969640791297</c:v>
                </c:pt>
                <c:pt idx="20">
                  <c:v>0.426606203958019</c:v>
                </c:pt>
                <c:pt idx="21">
                  <c:v>0.0736169678784646</c:v>
                </c:pt>
                <c:pt idx="22">
                  <c:v>0.384910431096598</c:v>
                </c:pt>
                <c:pt idx="23">
                  <c:v>0.0851206323557889</c:v>
                </c:pt>
                <c:pt idx="24">
                  <c:v>0.881656804733728</c:v>
                </c:pt>
                <c:pt idx="25">
                  <c:v>0.936864688633021</c:v>
                </c:pt>
                <c:pt idx="26">
                  <c:v>0.97825975095194</c:v>
                </c:pt>
                <c:pt idx="27">
                  <c:v>0.99239597895093</c:v>
                </c:pt>
                <c:pt idx="28">
                  <c:v>0.938736922168785</c:v>
                </c:pt>
                <c:pt idx="29">
                  <c:v>0.938088859627216</c:v>
                </c:pt>
                <c:pt idx="30">
                  <c:v>0.956363636363636</c:v>
                </c:pt>
                <c:pt idx="31">
                  <c:v>0.982881023110619</c:v>
                </c:pt>
                <c:pt idx="32">
                  <c:v>0.866283314193847</c:v>
                </c:pt>
                <c:pt idx="33">
                  <c:v>1</c:v>
                </c:pt>
                <c:pt idx="34">
                  <c:v>0.947446753410216</c:v>
                </c:pt>
                <c:pt idx="35">
                  <c:v>0.944446463311737</c:v>
                </c:pt>
                <c:pt idx="36">
                  <c:v>0.971594541714895</c:v>
                </c:pt>
                <c:pt idx="37">
                  <c:v>0.940460956077671</c:v>
                </c:pt>
                <c:pt idx="38">
                  <c:v>0.998061665096232</c:v>
                </c:pt>
                <c:pt idx="39">
                  <c:v>0.854491011366409</c:v>
                </c:pt>
                <c:pt idx="40">
                  <c:v>0.56030386884196</c:v>
                </c:pt>
                <c:pt idx="41">
                  <c:v>0.942685910177328</c:v>
                </c:pt>
                <c:pt idx="42">
                  <c:v>0.876308873076071</c:v>
                </c:pt>
                <c:pt idx="43">
                  <c:v>0.391859015583592</c:v>
                </c:pt>
                <c:pt idx="44">
                  <c:v>0.495066376067028</c:v>
                </c:pt>
                <c:pt idx="45">
                  <c:v>0.72117133745651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dw!$D$6</c:f>
              <c:strCache>
                <c:ptCount val="1"/>
                <c:pt idx="0">
                  <c:v>BZ</c:v>
                </c:pt>
              </c:strCache>
            </c:strRef>
          </c:tx>
          <c:spPr>
            <a:solidFill>
              <a:srgbClr val="99ccff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xVal>
            <c:numRef>
              <c:f>dw!$AM$3:$AM$22</c:f>
              <c:numCache>
                <c:formatCode>General</c:formatCode>
                <c:ptCount val="20"/>
                <c:pt idx="0">
                  <c:v>0.848717418319866</c:v>
                </c:pt>
                <c:pt idx="1">
                  <c:v>0.840738674968896</c:v>
                </c:pt>
                <c:pt idx="2">
                  <c:v>0.773228575169358</c:v>
                </c:pt>
                <c:pt idx="3">
                  <c:v>0.787812269294026</c:v>
                </c:pt>
                <c:pt idx="4">
                  <c:v>0.761884730292794</c:v>
                </c:pt>
                <c:pt idx="5">
                  <c:v>0.795803744995331</c:v>
                </c:pt>
                <c:pt idx="6">
                  <c:v>0.78202379484886</c:v>
                </c:pt>
                <c:pt idx="7">
                  <c:v>0.833155258963747</c:v>
                </c:pt>
                <c:pt idx="8">
                  <c:v>0.791267377008446</c:v>
                </c:pt>
                <c:pt idx="9">
                  <c:v>0.76147484690225</c:v>
                </c:pt>
                <c:pt idx="10">
                  <c:v>0.766269225961442</c:v>
                </c:pt>
                <c:pt idx="11">
                  <c:v>0.828347870256815</c:v>
                </c:pt>
                <c:pt idx="12">
                  <c:v>0.763051129371009</c:v>
                </c:pt>
                <c:pt idx="13">
                  <c:v>0.752106308576485</c:v>
                </c:pt>
                <c:pt idx="14">
                  <c:v>0.832637081950777</c:v>
                </c:pt>
                <c:pt idx="15">
                  <c:v>0.842171991690919</c:v>
                </c:pt>
                <c:pt idx="16">
                  <c:v>0.857985195471685</c:v>
                </c:pt>
                <c:pt idx="17">
                  <c:v>0.781122226661998</c:v>
                </c:pt>
                <c:pt idx="18">
                  <c:v>0.866100971371559</c:v>
                </c:pt>
                <c:pt idx="19">
                  <c:v>0.77399282207831</c:v>
                </c:pt>
              </c:numCache>
            </c:numRef>
          </c:xVal>
          <c:yVal>
            <c:numRef>
              <c:f>dw!$AP$3:$AP$22</c:f>
              <c:numCache>
                <c:formatCode>General</c:formatCode>
                <c:ptCount val="20"/>
                <c:pt idx="0">
                  <c:v>0.372522894626753</c:v>
                </c:pt>
                <c:pt idx="1">
                  <c:v>0.184108723882591</c:v>
                </c:pt>
                <c:pt idx="2">
                  <c:v>0.2080207218226</c:v>
                </c:pt>
                <c:pt idx="3">
                  <c:v>0.389349605226309</c:v>
                </c:pt>
                <c:pt idx="4">
                  <c:v>0.382827884699651</c:v>
                </c:pt>
                <c:pt idx="5">
                  <c:v>0.399223806936338</c:v>
                </c:pt>
                <c:pt idx="6">
                  <c:v>0.351096978435776</c:v>
                </c:pt>
                <c:pt idx="7">
                  <c:v>0.322465636387876</c:v>
                </c:pt>
                <c:pt idx="8">
                  <c:v>0.53301938457848</c:v>
                </c:pt>
                <c:pt idx="9">
                  <c:v>0.378859029254379</c:v>
                </c:pt>
                <c:pt idx="10">
                  <c:v>0.40112514355766</c:v>
                </c:pt>
                <c:pt idx="11">
                  <c:v>0.375394201366288</c:v>
                </c:pt>
                <c:pt idx="12">
                  <c:v>0.638954987186226</c:v>
                </c:pt>
                <c:pt idx="13">
                  <c:v>0.575617416131335</c:v>
                </c:pt>
                <c:pt idx="14">
                  <c:v>0.601722490129149</c:v>
                </c:pt>
                <c:pt idx="15">
                  <c:v>0.356429353510263</c:v>
                </c:pt>
                <c:pt idx="16">
                  <c:v>0.177519600390078</c:v>
                </c:pt>
                <c:pt idx="17">
                  <c:v>0.474354894147589</c:v>
                </c:pt>
                <c:pt idx="18">
                  <c:v>0.149430794154377</c:v>
                </c:pt>
                <c:pt idx="19">
                  <c:v>0.442969640791297</c:v>
                </c:pt>
              </c:numCache>
            </c:numRef>
          </c:yVal>
          <c:smooth val="0"/>
        </c:ser>
        <c:axId val="45076807"/>
        <c:axId val="72937088"/>
      </c:scatterChart>
      <c:valAx>
        <c:axId val="450768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1400">
                    <a:solidFill>
                      <a:srgbClr val="000000"/>
                    </a:solidFill>
                    <a:latin typeface="Calibri"/>
                  </a:rPr>
                  <a:t>Copr/chol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72937088"/>
        <c:crosses val="autoZero"/>
      </c:valAx>
      <c:valAx>
        <c:axId val="729370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b="1" sz="1400">
                    <a:solidFill>
                      <a:srgbClr val="000000"/>
                    </a:solidFill>
                    <a:latin typeface="Calibri"/>
                  </a:rPr>
                  <a:t>EthylCop/Sito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45076807"/>
        <c:crosses val="autoZero"/>
      </c:valAx>
      <c:spPr>
        <a:noFill/>
        <a:ln>
          <a:noFill/>
        </a:ln>
      </c:spPr>
    </c:plotArea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trendline>
            <c:spPr>
              <a:ln w="19080">
                <a:solidFill>
                  <a:srgbClr val="5b9bd5"/>
                </a:solidFill>
                <a:round/>
              </a:ln>
            </c:spPr>
            <c:trendlineType val="log"/>
            <c:forward val="0"/>
            <c:backward val="0"/>
            <c:dispRSqr val="1"/>
            <c:dispEq val="0"/>
          </c:trendline>
          <c:xVal>
            <c:numRef>
              <c:f>dw!$AJ$3:$AJ$48</c:f>
              <c:numCache>
                <c:formatCode>General</c:formatCode>
                <c:ptCount val="46"/>
                <c:pt idx="0">
                  <c:v>0.24012662802603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</c:numCache>
            </c:numRef>
          </c:xVal>
          <c:yVal>
            <c:numRef>
              <c:f>dw!$AP$3:$AP$48</c:f>
              <c:numCache>
                <c:formatCode>General</c:formatCode>
                <c:ptCount val="46"/>
                <c:pt idx="0">
                  <c:v>0.372522894626753</c:v>
                </c:pt>
                <c:pt idx="1">
                  <c:v>0.184108723882591</c:v>
                </c:pt>
                <c:pt idx="2">
                  <c:v>0.2080207218226</c:v>
                </c:pt>
                <c:pt idx="3">
                  <c:v>0.389349605226309</c:v>
                </c:pt>
                <c:pt idx="4">
                  <c:v>0.382827884699651</c:v>
                </c:pt>
                <c:pt idx="5">
                  <c:v>0.399223806936338</c:v>
                </c:pt>
                <c:pt idx="6">
                  <c:v>0.351096978435776</c:v>
                </c:pt>
                <c:pt idx="7">
                  <c:v>0.322465636387876</c:v>
                </c:pt>
                <c:pt idx="8">
                  <c:v>0.53301938457848</c:v>
                </c:pt>
                <c:pt idx="9">
                  <c:v>0.378859029254379</c:v>
                </c:pt>
                <c:pt idx="10">
                  <c:v>0.40112514355766</c:v>
                </c:pt>
                <c:pt idx="11">
                  <c:v>0.375394201366288</c:v>
                </c:pt>
                <c:pt idx="12">
                  <c:v>0.638954987186226</c:v>
                </c:pt>
                <c:pt idx="13">
                  <c:v>0.575617416131335</c:v>
                </c:pt>
                <c:pt idx="14">
                  <c:v>0.601722490129149</c:v>
                </c:pt>
                <c:pt idx="15">
                  <c:v>0.356429353510263</c:v>
                </c:pt>
                <c:pt idx="16">
                  <c:v>0.177519600390078</c:v>
                </c:pt>
                <c:pt idx="17">
                  <c:v>0.474354894147589</c:v>
                </c:pt>
                <c:pt idx="18">
                  <c:v>0.149430794154377</c:v>
                </c:pt>
                <c:pt idx="19">
                  <c:v>0.442969640791297</c:v>
                </c:pt>
                <c:pt idx="20">
                  <c:v>0.426606203958019</c:v>
                </c:pt>
                <c:pt idx="21">
                  <c:v>0.0736169678784646</c:v>
                </c:pt>
                <c:pt idx="22">
                  <c:v>0.384910431096598</c:v>
                </c:pt>
                <c:pt idx="23">
                  <c:v>0.0851206323557889</c:v>
                </c:pt>
                <c:pt idx="24">
                  <c:v>0.881656804733728</c:v>
                </c:pt>
                <c:pt idx="25">
                  <c:v>0.936864688633021</c:v>
                </c:pt>
                <c:pt idx="26">
                  <c:v>0.97825975095194</c:v>
                </c:pt>
                <c:pt idx="27">
                  <c:v>0.99239597895093</c:v>
                </c:pt>
                <c:pt idx="28">
                  <c:v>0.938736922168785</c:v>
                </c:pt>
                <c:pt idx="29">
                  <c:v>0.938088859627216</c:v>
                </c:pt>
                <c:pt idx="30">
                  <c:v>0.956363636363636</c:v>
                </c:pt>
                <c:pt idx="31">
                  <c:v>0.982881023110619</c:v>
                </c:pt>
                <c:pt idx="32">
                  <c:v>0.866283314193847</c:v>
                </c:pt>
                <c:pt idx="33">
                  <c:v>1</c:v>
                </c:pt>
                <c:pt idx="34">
                  <c:v>0.947446753410216</c:v>
                </c:pt>
                <c:pt idx="35">
                  <c:v>0.944446463311737</c:v>
                </c:pt>
                <c:pt idx="36">
                  <c:v>0.971594541714895</c:v>
                </c:pt>
                <c:pt idx="37">
                  <c:v>0.940460956077671</c:v>
                </c:pt>
                <c:pt idx="38">
                  <c:v>0.998061665096232</c:v>
                </c:pt>
                <c:pt idx="39">
                  <c:v>0.854491011366409</c:v>
                </c:pt>
                <c:pt idx="40">
                  <c:v>0.56030386884196</c:v>
                </c:pt>
                <c:pt idx="41">
                  <c:v>0.942685910177328</c:v>
                </c:pt>
                <c:pt idx="42">
                  <c:v>0.876308873076071</c:v>
                </c:pt>
                <c:pt idx="43">
                  <c:v>0.391859015583592</c:v>
                </c:pt>
                <c:pt idx="44">
                  <c:v>0.495066376067028</c:v>
                </c:pt>
                <c:pt idx="45">
                  <c:v>0.72117133745651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dw!$D$6</c:f>
              <c:strCache>
                <c:ptCount val="1"/>
                <c:pt idx="0">
                  <c:v>BZ</c:v>
                </c:pt>
              </c:strCache>
            </c:strRef>
          </c:tx>
          <c:spPr>
            <a:solidFill>
              <a:srgbClr val="99ccff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xVal>
            <c:numRef>
              <c:f>dw!$AJ$3:$AJ$22</c:f>
              <c:numCache>
                <c:formatCode>General</c:formatCode>
                <c:ptCount val="20"/>
                <c:pt idx="0">
                  <c:v>0.24012662802603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xVal>
          <c:yVal>
            <c:numRef>
              <c:f>dw!$AP$3:$AP$22</c:f>
              <c:numCache>
                <c:formatCode>General</c:formatCode>
                <c:ptCount val="20"/>
                <c:pt idx="0">
                  <c:v>0.372522894626753</c:v>
                </c:pt>
                <c:pt idx="1">
                  <c:v>0.184108723882591</c:v>
                </c:pt>
                <c:pt idx="2">
                  <c:v>0.2080207218226</c:v>
                </c:pt>
                <c:pt idx="3">
                  <c:v>0.389349605226309</c:v>
                </c:pt>
                <c:pt idx="4">
                  <c:v>0.382827884699651</c:v>
                </c:pt>
                <c:pt idx="5">
                  <c:v>0.399223806936338</c:v>
                </c:pt>
                <c:pt idx="6">
                  <c:v>0.351096978435776</c:v>
                </c:pt>
                <c:pt idx="7">
                  <c:v>0.322465636387876</c:v>
                </c:pt>
                <c:pt idx="8">
                  <c:v>0.53301938457848</c:v>
                </c:pt>
                <c:pt idx="9">
                  <c:v>0.378859029254379</c:v>
                </c:pt>
                <c:pt idx="10">
                  <c:v>0.40112514355766</c:v>
                </c:pt>
                <c:pt idx="11">
                  <c:v>0.375394201366288</c:v>
                </c:pt>
                <c:pt idx="12">
                  <c:v>0.638954987186226</c:v>
                </c:pt>
                <c:pt idx="13">
                  <c:v>0.575617416131335</c:v>
                </c:pt>
                <c:pt idx="14">
                  <c:v>0.601722490129149</c:v>
                </c:pt>
                <c:pt idx="15">
                  <c:v>0.356429353510263</c:v>
                </c:pt>
                <c:pt idx="16">
                  <c:v>0.177519600390078</c:v>
                </c:pt>
                <c:pt idx="17">
                  <c:v>0.474354894147589</c:v>
                </c:pt>
                <c:pt idx="18">
                  <c:v>0.149430794154377</c:v>
                </c:pt>
                <c:pt idx="19">
                  <c:v>0.442969640791297</c:v>
                </c:pt>
              </c:numCache>
            </c:numRef>
          </c:yVal>
          <c:smooth val="0"/>
        </c:ser>
        <c:axId val="60742537"/>
        <c:axId val="63084330"/>
      </c:scatterChart>
      <c:valAx>
        <c:axId val="607425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1400">
                    <a:solidFill>
                      <a:srgbClr val="000000"/>
                    </a:solidFill>
                    <a:latin typeface="Calibri"/>
                  </a:rPr>
                  <a:t>Sito/Chol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63084330"/>
        <c:crosses val="autoZero"/>
      </c:valAx>
      <c:valAx>
        <c:axId val="6308433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b="1" sz="1400">
                    <a:solidFill>
                      <a:srgbClr val="000000"/>
                    </a:solidFill>
                    <a:latin typeface="Calibri"/>
                  </a:rPr>
                  <a:t>Ethylcop/Sito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60742537"/>
        <c:crosses val="autoZero"/>
      </c:valAx>
      <c:spPr>
        <a:noFill/>
        <a:ln>
          <a:noFill/>
        </a:ln>
      </c:spPr>
    </c:plotArea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trendline>
            <c:spPr>
              <a:ln w="19080">
                <a:solidFill>
                  <a:srgbClr val="5b9bd5"/>
                </a:solidFill>
                <a:round/>
              </a:ln>
            </c:spPr>
            <c:trendlineType val="log"/>
            <c:forward val="0"/>
            <c:backward val="0"/>
            <c:dispRSqr val="1"/>
            <c:dispEq val="0"/>
          </c:trendline>
          <c:xVal>
            <c:numRef>
              <c:f>dw!$AK$3:$AK$48</c:f>
              <c:numCache>
                <c:formatCode>General</c:formatCode>
                <c:ptCount val="46"/>
                <c:pt idx="0">
                  <c:v>0.831679377051595</c:v>
                </c:pt>
                <c:pt idx="1">
                  <c:v>0.834807218475024</c:v>
                </c:pt>
                <c:pt idx="2">
                  <c:v>0.786338303774711</c:v>
                </c:pt>
                <c:pt idx="3">
                  <c:v>0.753079465389566</c:v>
                </c:pt>
                <c:pt idx="4">
                  <c:v>0.738381840896052</c:v>
                </c:pt>
                <c:pt idx="5">
                  <c:v>0.737432875667029</c:v>
                </c:pt>
                <c:pt idx="6">
                  <c:v>0.811028824854884</c:v>
                </c:pt>
                <c:pt idx="7">
                  <c:v>0.807833732667837</c:v>
                </c:pt>
                <c:pt idx="8">
                  <c:v>0.748854995246207</c:v>
                </c:pt>
                <c:pt idx="9">
                  <c:v>0.719231263037692</c:v>
                </c:pt>
                <c:pt idx="10">
                  <c:v>0.747727806195913</c:v>
                </c:pt>
                <c:pt idx="11">
                  <c:v>0.811894914421166</c:v>
                </c:pt>
                <c:pt idx="12">
                  <c:v>0.770193150276067</c:v>
                </c:pt>
                <c:pt idx="13">
                  <c:v>0.827745470825131</c:v>
                </c:pt>
                <c:pt idx="14">
                  <c:v>0.833758802715263</c:v>
                </c:pt>
                <c:pt idx="15">
                  <c:v>1</c:v>
                </c:pt>
                <c:pt idx="16">
                  <c:v>2</c:v>
                </c:pt>
                <c:pt idx="17">
                  <c:v>3</c:v>
                </c:pt>
                <c:pt idx="18">
                  <c:v>4</c:v>
                </c:pt>
                <c:pt idx="19">
                  <c:v>5</c:v>
                </c:pt>
                <c:pt idx="20">
                  <c:v>6</c:v>
                </c:pt>
                <c:pt idx="21">
                  <c:v>7</c:v>
                </c:pt>
                <c:pt idx="22">
                  <c:v>8</c:v>
                </c:pt>
                <c:pt idx="23">
                  <c:v>9</c:v>
                </c:pt>
                <c:pt idx="24">
                  <c:v>10</c:v>
                </c:pt>
                <c:pt idx="25">
                  <c:v>11</c:v>
                </c:pt>
                <c:pt idx="26">
                  <c:v>12</c:v>
                </c:pt>
                <c:pt idx="27">
                  <c:v>13</c:v>
                </c:pt>
                <c:pt idx="28">
                  <c:v>14</c:v>
                </c:pt>
                <c:pt idx="29">
                  <c:v>15</c:v>
                </c:pt>
                <c:pt idx="30">
                  <c:v>16</c:v>
                </c:pt>
                <c:pt idx="31">
                  <c:v>17</c:v>
                </c:pt>
                <c:pt idx="32">
                  <c:v>18</c:v>
                </c:pt>
                <c:pt idx="33">
                  <c:v>19</c:v>
                </c:pt>
                <c:pt idx="34">
                  <c:v>20</c:v>
                </c:pt>
                <c:pt idx="35">
                  <c:v>21</c:v>
                </c:pt>
                <c:pt idx="36">
                  <c:v>22</c:v>
                </c:pt>
                <c:pt idx="37">
                  <c:v>23</c:v>
                </c:pt>
                <c:pt idx="38">
                  <c:v>24</c:v>
                </c:pt>
                <c:pt idx="39">
                  <c:v>25</c:v>
                </c:pt>
                <c:pt idx="40">
                  <c:v>26</c:v>
                </c:pt>
                <c:pt idx="41">
                  <c:v>27</c:v>
                </c:pt>
                <c:pt idx="42">
                  <c:v>28</c:v>
                </c:pt>
                <c:pt idx="43">
                  <c:v>29</c:v>
                </c:pt>
                <c:pt idx="44">
                  <c:v>30</c:v>
                </c:pt>
                <c:pt idx="45">
                  <c:v>31</c:v>
                </c:pt>
              </c:numCache>
            </c:numRef>
          </c:xVal>
          <c:yVal>
            <c:numRef>
              <c:f>dw!$AP$3:$AP$48</c:f>
              <c:numCache>
                <c:formatCode>General</c:formatCode>
                <c:ptCount val="46"/>
                <c:pt idx="0">
                  <c:v>0.372522894626753</c:v>
                </c:pt>
                <c:pt idx="1">
                  <c:v>0.184108723882591</c:v>
                </c:pt>
                <c:pt idx="2">
                  <c:v>0.2080207218226</c:v>
                </c:pt>
                <c:pt idx="3">
                  <c:v>0.389349605226309</c:v>
                </c:pt>
                <c:pt idx="4">
                  <c:v>0.382827884699651</c:v>
                </c:pt>
                <c:pt idx="5">
                  <c:v>0.399223806936338</c:v>
                </c:pt>
                <c:pt idx="6">
                  <c:v>0.351096978435776</c:v>
                </c:pt>
                <c:pt idx="7">
                  <c:v>0.322465636387876</c:v>
                </c:pt>
                <c:pt idx="8">
                  <c:v>0.53301938457848</c:v>
                </c:pt>
                <c:pt idx="9">
                  <c:v>0.378859029254379</c:v>
                </c:pt>
                <c:pt idx="10">
                  <c:v>0.40112514355766</c:v>
                </c:pt>
                <c:pt idx="11">
                  <c:v>0.375394201366288</c:v>
                </c:pt>
                <c:pt idx="12">
                  <c:v>0.638954987186226</c:v>
                </c:pt>
                <c:pt idx="13">
                  <c:v>0.575617416131335</c:v>
                </c:pt>
                <c:pt idx="14">
                  <c:v>0.601722490129149</c:v>
                </c:pt>
                <c:pt idx="15">
                  <c:v>0.356429353510263</c:v>
                </c:pt>
                <c:pt idx="16">
                  <c:v>0.177519600390078</c:v>
                </c:pt>
                <c:pt idx="17">
                  <c:v>0.474354894147589</c:v>
                </c:pt>
                <c:pt idx="18">
                  <c:v>0.149430794154377</c:v>
                </c:pt>
                <c:pt idx="19">
                  <c:v>0.442969640791297</c:v>
                </c:pt>
                <c:pt idx="20">
                  <c:v>0.426606203958019</c:v>
                </c:pt>
                <c:pt idx="21">
                  <c:v>0.0736169678784646</c:v>
                </c:pt>
                <c:pt idx="22">
                  <c:v>0.384910431096598</c:v>
                </c:pt>
                <c:pt idx="23">
                  <c:v>0.0851206323557889</c:v>
                </c:pt>
                <c:pt idx="24">
                  <c:v>0.881656804733728</c:v>
                </c:pt>
                <c:pt idx="25">
                  <c:v>0.936864688633021</c:v>
                </c:pt>
                <c:pt idx="26">
                  <c:v>0.97825975095194</c:v>
                </c:pt>
                <c:pt idx="27">
                  <c:v>0.99239597895093</c:v>
                </c:pt>
                <c:pt idx="28">
                  <c:v>0.938736922168785</c:v>
                </c:pt>
                <c:pt idx="29">
                  <c:v>0.938088859627216</c:v>
                </c:pt>
                <c:pt idx="30">
                  <c:v>0.956363636363636</c:v>
                </c:pt>
                <c:pt idx="31">
                  <c:v>0.982881023110619</c:v>
                </c:pt>
                <c:pt idx="32">
                  <c:v>0.866283314193847</c:v>
                </c:pt>
                <c:pt idx="33">
                  <c:v>1</c:v>
                </c:pt>
                <c:pt idx="34">
                  <c:v>0.947446753410216</c:v>
                </c:pt>
                <c:pt idx="35">
                  <c:v>0.944446463311737</c:v>
                </c:pt>
                <c:pt idx="36">
                  <c:v>0.971594541714895</c:v>
                </c:pt>
                <c:pt idx="37">
                  <c:v>0.940460956077671</c:v>
                </c:pt>
                <c:pt idx="38">
                  <c:v>0.998061665096232</c:v>
                </c:pt>
                <c:pt idx="39">
                  <c:v>0.854491011366409</c:v>
                </c:pt>
                <c:pt idx="40">
                  <c:v>0.56030386884196</c:v>
                </c:pt>
                <c:pt idx="41">
                  <c:v>0.942685910177328</c:v>
                </c:pt>
                <c:pt idx="42">
                  <c:v>0.876308873076071</c:v>
                </c:pt>
                <c:pt idx="43">
                  <c:v>0.391859015583592</c:v>
                </c:pt>
                <c:pt idx="44">
                  <c:v>0.495066376067028</c:v>
                </c:pt>
                <c:pt idx="45">
                  <c:v>0.72117133745651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dw!$D$6</c:f>
              <c:strCache>
                <c:ptCount val="1"/>
                <c:pt idx="0">
                  <c:v>BZ</c:v>
                </c:pt>
              </c:strCache>
            </c:strRef>
          </c:tx>
          <c:spPr>
            <a:solidFill>
              <a:srgbClr val="99ccff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xVal>
            <c:numRef>
              <c:f>dw!$AK$3:$AK$22</c:f>
              <c:numCache>
                <c:formatCode>General</c:formatCode>
                <c:ptCount val="20"/>
                <c:pt idx="0">
                  <c:v>0.831679377051595</c:v>
                </c:pt>
                <c:pt idx="1">
                  <c:v>0.834807218475024</c:v>
                </c:pt>
                <c:pt idx="2">
                  <c:v>0.786338303774711</c:v>
                </c:pt>
                <c:pt idx="3">
                  <c:v>0.753079465389566</c:v>
                </c:pt>
                <c:pt idx="4">
                  <c:v>0.738381840896052</c:v>
                </c:pt>
                <c:pt idx="5">
                  <c:v>0.737432875667029</c:v>
                </c:pt>
                <c:pt idx="6">
                  <c:v>0.811028824854884</c:v>
                </c:pt>
                <c:pt idx="7">
                  <c:v>0.807833732667837</c:v>
                </c:pt>
                <c:pt idx="8">
                  <c:v>0.748854995246207</c:v>
                </c:pt>
                <c:pt idx="9">
                  <c:v>0.719231263037692</c:v>
                </c:pt>
                <c:pt idx="10">
                  <c:v>0.747727806195913</c:v>
                </c:pt>
                <c:pt idx="11">
                  <c:v>0.811894914421166</c:v>
                </c:pt>
                <c:pt idx="12">
                  <c:v>0.770193150276067</c:v>
                </c:pt>
                <c:pt idx="13">
                  <c:v>0.827745470825131</c:v>
                </c:pt>
                <c:pt idx="14">
                  <c:v>0.833758802715263</c:v>
                </c:pt>
                <c:pt idx="15">
                  <c:v>1</c:v>
                </c:pt>
                <c:pt idx="16">
                  <c:v>2</c:v>
                </c:pt>
                <c:pt idx="17">
                  <c:v>3</c:v>
                </c:pt>
                <c:pt idx="18">
                  <c:v>4</c:v>
                </c:pt>
                <c:pt idx="19">
                  <c:v>5</c:v>
                </c:pt>
              </c:numCache>
            </c:numRef>
          </c:xVal>
          <c:yVal>
            <c:numRef>
              <c:f>dw!$AP$3:$AP$22</c:f>
              <c:numCache>
                <c:formatCode>General</c:formatCode>
                <c:ptCount val="20"/>
                <c:pt idx="0">
                  <c:v>0.372522894626753</c:v>
                </c:pt>
                <c:pt idx="1">
                  <c:v>0.184108723882591</c:v>
                </c:pt>
                <c:pt idx="2">
                  <c:v>0.2080207218226</c:v>
                </c:pt>
                <c:pt idx="3">
                  <c:v>0.389349605226309</c:v>
                </c:pt>
                <c:pt idx="4">
                  <c:v>0.382827884699651</c:v>
                </c:pt>
                <c:pt idx="5">
                  <c:v>0.399223806936338</c:v>
                </c:pt>
                <c:pt idx="6">
                  <c:v>0.351096978435776</c:v>
                </c:pt>
                <c:pt idx="7">
                  <c:v>0.322465636387876</c:v>
                </c:pt>
                <c:pt idx="8">
                  <c:v>0.53301938457848</c:v>
                </c:pt>
                <c:pt idx="9">
                  <c:v>0.378859029254379</c:v>
                </c:pt>
                <c:pt idx="10">
                  <c:v>0.40112514355766</c:v>
                </c:pt>
                <c:pt idx="11">
                  <c:v>0.375394201366288</c:v>
                </c:pt>
                <c:pt idx="12">
                  <c:v>0.638954987186226</c:v>
                </c:pt>
                <c:pt idx="13">
                  <c:v>0.575617416131335</c:v>
                </c:pt>
                <c:pt idx="14">
                  <c:v>0.601722490129149</c:v>
                </c:pt>
                <c:pt idx="15">
                  <c:v>0.356429353510263</c:v>
                </c:pt>
                <c:pt idx="16">
                  <c:v>0.177519600390078</c:v>
                </c:pt>
                <c:pt idx="17">
                  <c:v>0.474354894147589</c:v>
                </c:pt>
                <c:pt idx="18">
                  <c:v>0.149430794154377</c:v>
                </c:pt>
                <c:pt idx="19">
                  <c:v>0.442969640791297</c:v>
                </c:pt>
              </c:numCache>
            </c:numRef>
          </c:yVal>
          <c:smooth val="0"/>
        </c:ser>
        <c:axId val="35670652"/>
        <c:axId val="55025757"/>
      </c:scatterChart>
      <c:valAx>
        <c:axId val="356706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1400">
                    <a:solidFill>
                      <a:srgbClr val="000000"/>
                    </a:solidFill>
                    <a:latin typeface="Calibri"/>
                  </a:rPr>
                  <a:t>Fec/Phyto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55025757"/>
        <c:crosses val="autoZero"/>
      </c:valAx>
      <c:valAx>
        <c:axId val="5502575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b="1" sz="1400">
                    <a:solidFill>
                      <a:srgbClr val="000000"/>
                    </a:solidFill>
                    <a:latin typeface="Calibri"/>
                  </a:rPr>
                  <a:t>Ethylcop/Sito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35670652"/>
        <c:crosses val="autoZero"/>
      </c:valAx>
      <c:spPr>
        <a:noFill/>
        <a:ln>
          <a:noFill/>
        </a:ln>
      </c:spPr>
    </c:plotArea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trendline>
            <c:spPr>
              <a:ln w="19080">
                <a:solidFill>
                  <a:srgbClr val="5b9bd5"/>
                </a:solidFill>
                <a:round/>
              </a:ln>
            </c:spPr>
            <c:trendlineType val="log"/>
            <c:forward val="0"/>
            <c:backward val="0"/>
            <c:dispRSqr val="1"/>
            <c:dispEq val="0"/>
          </c:trendline>
          <c:xVal>
            <c:numRef>
              <c:f>dw!$AK$3:$AK$48</c:f>
              <c:numCache>
                <c:formatCode>General</c:formatCode>
                <c:ptCount val="46"/>
                <c:pt idx="0">
                  <c:v>0.831679377051595</c:v>
                </c:pt>
                <c:pt idx="1">
                  <c:v>0.834807218475024</c:v>
                </c:pt>
                <c:pt idx="2">
                  <c:v>0.786338303774711</c:v>
                </c:pt>
                <c:pt idx="3">
                  <c:v>0.753079465389566</c:v>
                </c:pt>
                <c:pt idx="4">
                  <c:v>0.738381840896052</c:v>
                </c:pt>
                <c:pt idx="5">
                  <c:v>0.737432875667029</c:v>
                </c:pt>
                <c:pt idx="6">
                  <c:v>0.811028824854884</c:v>
                </c:pt>
                <c:pt idx="7">
                  <c:v>0.807833732667837</c:v>
                </c:pt>
                <c:pt idx="8">
                  <c:v>0.748854995246207</c:v>
                </c:pt>
                <c:pt idx="9">
                  <c:v>0.719231263037692</c:v>
                </c:pt>
                <c:pt idx="10">
                  <c:v>0.747727806195913</c:v>
                </c:pt>
                <c:pt idx="11">
                  <c:v>0.811894914421166</c:v>
                </c:pt>
                <c:pt idx="12">
                  <c:v>0.770193150276067</c:v>
                </c:pt>
                <c:pt idx="13">
                  <c:v>0.827745470825131</c:v>
                </c:pt>
                <c:pt idx="14">
                  <c:v>0.833758802715263</c:v>
                </c:pt>
                <c:pt idx="15">
                  <c:v>1</c:v>
                </c:pt>
                <c:pt idx="16">
                  <c:v>2</c:v>
                </c:pt>
                <c:pt idx="17">
                  <c:v>3</c:v>
                </c:pt>
                <c:pt idx="18">
                  <c:v>4</c:v>
                </c:pt>
                <c:pt idx="19">
                  <c:v>5</c:v>
                </c:pt>
                <c:pt idx="20">
                  <c:v>6</c:v>
                </c:pt>
                <c:pt idx="21">
                  <c:v>7</c:v>
                </c:pt>
                <c:pt idx="22">
                  <c:v>8</c:v>
                </c:pt>
                <c:pt idx="23">
                  <c:v>9</c:v>
                </c:pt>
                <c:pt idx="24">
                  <c:v>10</c:v>
                </c:pt>
                <c:pt idx="25">
                  <c:v>11</c:v>
                </c:pt>
                <c:pt idx="26">
                  <c:v>12</c:v>
                </c:pt>
                <c:pt idx="27">
                  <c:v>13</c:v>
                </c:pt>
                <c:pt idx="28">
                  <c:v>14</c:v>
                </c:pt>
                <c:pt idx="29">
                  <c:v>15</c:v>
                </c:pt>
                <c:pt idx="30">
                  <c:v>16</c:v>
                </c:pt>
                <c:pt idx="31">
                  <c:v>17</c:v>
                </c:pt>
                <c:pt idx="32">
                  <c:v>18</c:v>
                </c:pt>
                <c:pt idx="33">
                  <c:v>19</c:v>
                </c:pt>
                <c:pt idx="34">
                  <c:v>20</c:v>
                </c:pt>
                <c:pt idx="35">
                  <c:v>21</c:v>
                </c:pt>
                <c:pt idx="36">
                  <c:v>22</c:v>
                </c:pt>
                <c:pt idx="37">
                  <c:v>23</c:v>
                </c:pt>
                <c:pt idx="38">
                  <c:v>24</c:v>
                </c:pt>
                <c:pt idx="39">
                  <c:v>25</c:v>
                </c:pt>
                <c:pt idx="40">
                  <c:v>26</c:v>
                </c:pt>
                <c:pt idx="41">
                  <c:v>27</c:v>
                </c:pt>
                <c:pt idx="42">
                  <c:v>28</c:v>
                </c:pt>
                <c:pt idx="43">
                  <c:v>29</c:v>
                </c:pt>
                <c:pt idx="44">
                  <c:v>30</c:v>
                </c:pt>
                <c:pt idx="45">
                  <c:v>31</c:v>
                </c:pt>
              </c:numCache>
            </c:numRef>
          </c:xVal>
          <c:yVal>
            <c:numRef>
              <c:f>dw!$AN$3:$AN$48</c:f>
              <c:numCache>
                <c:formatCode>General</c:formatCode>
                <c:ptCount val="46"/>
                <c:pt idx="0">
                  <c:v>0.913342985699322</c:v>
                </c:pt>
                <c:pt idx="1">
                  <c:v>0.856872152857055</c:v>
                </c:pt>
                <c:pt idx="2">
                  <c:v>0.837121413281753</c:v>
                </c:pt>
                <c:pt idx="3">
                  <c:v>0.851526133449359</c:v>
                </c:pt>
                <c:pt idx="4">
                  <c:v>0.880813409144059</c:v>
                </c:pt>
                <c:pt idx="5">
                  <c:v>0.824576221747991</c:v>
                </c:pt>
                <c:pt idx="6">
                  <c:v>0.840452305889184</c:v>
                </c:pt>
                <c:pt idx="7">
                  <c:v>0.842405049375071</c:v>
                </c:pt>
                <c:pt idx="8">
                  <c:v>0.91395935879758</c:v>
                </c:pt>
                <c:pt idx="9">
                  <c:v>0.835732561154874</c:v>
                </c:pt>
                <c:pt idx="10">
                  <c:v>0.829805412265864</c:v>
                </c:pt>
                <c:pt idx="11">
                  <c:v>0.947351489497517</c:v>
                </c:pt>
                <c:pt idx="12">
                  <c:v>0.917086744958195</c:v>
                </c:pt>
                <c:pt idx="13">
                  <c:v>0.914224823869182</c:v>
                </c:pt>
                <c:pt idx="14">
                  <c:v>0.944705708598211</c:v>
                </c:pt>
                <c:pt idx="15">
                  <c:v>0.910751714352002</c:v>
                </c:pt>
                <c:pt idx="16">
                  <c:v>0.88536652832912</c:v>
                </c:pt>
                <c:pt idx="17">
                  <c:v>0.895950170509708</c:v>
                </c:pt>
                <c:pt idx="18">
                  <c:v>0.854667500723399</c:v>
                </c:pt>
                <c:pt idx="19">
                  <c:v>0.830144775822125</c:v>
                </c:pt>
                <c:pt idx="20">
                  <c:v>0.845027845210065</c:v>
                </c:pt>
                <c:pt idx="21">
                  <c:v>0.638321475717996</c:v>
                </c:pt>
                <c:pt idx="22">
                  <c:v>0.796309175611762</c:v>
                </c:pt>
                <c:pt idx="23">
                  <c:v>0.805825973619729</c:v>
                </c:pt>
                <c:pt idx="24">
                  <c:v>0.0655343122951622</c:v>
                </c:pt>
                <c:pt idx="25">
                  <c:v>0.483989035054136</c:v>
                </c:pt>
                <c:pt idx="26">
                  <c:v>0.34021193530396</c:v>
                </c:pt>
                <c:pt idx="27">
                  <c:v>0.588235294117647</c:v>
                </c:pt>
                <c:pt idx="28">
                  <c:v>0.254642681751214</c:v>
                </c:pt>
                <c:pt idx="29">
                  <c:v>0.202456679096293</c:v>
                </c:pt>
                <c:pt idx="30">
                  <c:v>0.386032233307751</c:v>
                </c:pt>
                <c:pt idx="31">
                  <c:v>0.60093896713615</c:v>
                </c:pt>
                <c:pt idx="32">
                  <c:v>0.527285843338504</c:v>
                </c:pt>
                <c:pt idx="33">
                  <c:v/>
                </c:pt>
                <c:pt idx="34">
                  <c:v>0.452968226627057</c:v>
                </c:pt>
                <c:pt idx="35">
                  <c:v>0.446686010472253</c:v>
                </c:pt>
                <c:pt idx="36">
                  <c:v>0.420289855072464</c:v>
                </c:pt>
                <c:pt idx="37">
                  <c:v>0.448750405881629</c:v>
                </c:pt>
                <c:pt idx="38">
                  <c:v>0.945360214624125</c:v>
                </c:pt>
                <c:pt idx="39">
                  <c:v>0.351145601766686</c:v>
                </c:pt>
                <c:pt idx="40">
                  <c:v>0.257149858587852</c:v>
                </c:pt>
                <c:pt idx="41">
                  <c:v>0.240083373382614</c:v>
                </c:pt>
                <c:pt idx="42">
                  <c:v>0.312324514888925</c:v>
                </c:pt>
                <c:pt idx="43">
                  <c:v>0.217394896842671</c:v>
                </c:pt>
                <c:pt idx="44">
                  <c:v>0.145939638221359</c:v>
                </c:pt>
                <c:pt idx="45">
                  <c:v>0.0254982777130885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dw!$D$6</c:f>
              <c:strCache>
                <c:ptCount val="1"/>
                <c:pt idx="0">
                  <c:v>BZ</c:v>
                </c:pt>
              </c:strCache>
            </c:strRef>
          </c:tx>
          <c:spPr>
            <a:solidFill>
              <a:srgbClr val="99ccff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xVal>
            <c:numRef>
              <c:f>dw!$AK$3:$AK$22</c:f>
              <c:numCache>
                <c:formatCode>General</c:formatCode>
                <c:ptCount val="20"/>
                <c:pt idx="0">
                  <c:v>0.831679377051595</c:v>
                </c:pt>
                <c:pt idx="1">
                  <c:v>0.834807218475024</c:v>
                </c:pt>
                <c:pt idx="2">
                  <c:v>0.786338303774711</c:v>
                </c:pt>
                <c:pt idx="3">
                  <c:v>0.753079465389566</c:v>
                </c:pt>
                <c:pt idx="4">
                  <c:v>0.738381840896052</c:v>
                </c:pt>
                <c:pt idx="5">
                  <c:v>0.737432875667029</c:v>
                </c:pt>
                <c:pt idx="6">
                  <c:v>0.811028824854884</c:v>
                </c:pt>
                <c:pt idx="7">
                  <c:v>0.807833732667837</c:v>
                </c:pt>
                <c:pt idx="8">
                  <c:v>0.748854995246207</c:v>
                </c:pt>
                <c:pt idx="9">
                  <c:v>0.719231263037692</c:v>
                </c:pt>
                <c:pt idx="10">
                  <c:v>0.747727806195913</c:v>
                </c:pt>
                <c:pt idx="11">
                  <c:v>0.811894914421166</c:v>
                </c:pt>
                <c:pt idx="12">
                  <c:v>0.770193150276067</c:v>
                </c:pt>
                <c:pt idx="13">
                  <c:v>0.827745470825131</c:v>
                </c:pt>
                <c:pt idx="14">
                  <c:v>0.833758802715263</c:v>
                </c:pt>
                <c:pt idx="15">
                  <c:v>1</c:v>
                </c:pt>
                <c:pt idx="16">
                  <c:v>2</c:v>
                </c:pt>
                <c:pt idx="17">
                  <c:v>3</c:v>
                </c:pt>
                <c:pt idx="18">
                  <c:v>4</c:v>
                </c:pt>
                <c:pt idx="19">
                  <c:v>5</c:v>
                </c:pt>
              </c:numCache>
            </c:numRef>
          </c:xVal>
          <c:yVal>
            <c:numRef>
              <c:f>dw!$AN$3:$AN$22</c:f>
              <c:numCache>
                <c:formatCode>General</c:formatCode>
                <c:ptCount val="20"/>
                <c:pt idx="0">
                  <c:v>0.913342985699322</c:v>
                </c:pt>
                <c:pt idx="1">
                  <c:v>0.856872152857055</c:v>
                </c:pt>
                <c:pt idx="2">
                  <c:v>0.837121413281753</c:v>
                </c:pt>
                <c:pt idx="3">
                  <c:v>0.851526133449359</c:v>
                </c:pt>
                <c:pt idx="4">
                  <c:v>0.880813409144059</c:v>
                </c:pt>
                <c:pt idx="5">
                  <c:v>0.824576221747991</c:v>
                </c:pt>
                <c:pt idx="6">
                  <c:v>0.840452305889184</c:v>
                </c:pt>
                <c:pt idx="7">
                  <c:v>0.842405049375071</c:v>
                </c:pt>
                <c:pt idx="8">
                  <c:v>0.91395935879758</c:v>
                </c:pt>
                <c:pt idx="9">
                  <c:v>0.835732561154874</c:v>
                </c:pt>
                <c:pt idx="10">
                  <c:v>0.829805412265864</c:v>
                </c:pt>
                <c:pt idx="11">
                  <c:v>0.947351489497517</c:v>
                </c:pt>
                <c:pt idx="12">
                  <c:v>0.917086744958195</c:v>
                </c:pt>
                <c:pt idx="13">
                  <c:v>0.914224823869182</c:v>
                </c:pt>
                <c:pt idx="14">
                  <c:v>0.944705708598211</c:v>
                </c:pt>
                <c:pt idx="15">
                  <c:v>0.910751714352002</c:v>
                </c:pt>
                <c:pt idx="16">
                  <c:v>0.88536652832912</c:v>
                </c:pt>
                <c:pt idx="17">
                  <c:v>0.895950170509708</c:v>
                </c:pt>
                <c:pt idx="18">
                  <c:v>0.854667500723399</c:v>
                </c:pt>
                <c:pt idx="19">
                  <c:v>0.830144775822125</c:v>
                </c:pt>
              </c:numCache>
            </c:numRef>
          </c:yVal>
          <c:smooth val="0"/>
        </c:ser>
        <c:axId val="38774920"/>
        <c:axId val="12470649"/>
      </c:scatterChart>
      <c:valAx>
        <c:axId val="38774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1400">
                    <a:solidFill>
                      <a:srgbClr val="000000"/>
                    </a:solidFill>
                    <a:latin typeface="Calibri"/>
                  </a:rPr>
                  <a:t>Fec/Phyto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12470649"/>
        <c:crosses val="autoZero"/>
      </c:valAx>
      <c:valAx>
        <c:axId val="1247064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b="1" sz="1400">
                    <a:solidFill>
                      <a:srgbClr val="000000"/>
                    </a:solidFill>
                    <a:latin typeface="Calibri"/>
                  </a:rPr>
                  <a:t>Copr/Ethylcop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38774920"/>
        <c:crosses val="autoZero"/>
      </c:valAx>
      <c:spPr>
        <a:noFill/>
        <a:ln>
          <a:noFill/>
        </a:ln>
      </c:spPr>
    </c:plotArea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Relationship Id="rId3" Type="http://schemas.openxmlformats.org/officeDocument/2006/relationships/chart" Target="../charts/chart5.xml"/><Relationship Id="rId4" Type="http://schemas.openxmlformats.org/officeDocument/2006/relationships/chart" Target="../charts/chart6.xml"/><Relationship Id="rId5" Type="http://schemas.openxmlformats.org/officeDocument/2006/relationships/chart" Target="../charts/chart7.xml"/><Relationship Id="rId6" Type="http://schemas.openxmlformats.org/officeDocument/2006/relationships/chart" Target="../charts/chart8.xml"/><Relationship Id="rId7" Type="http://schemas.openxmlformats.org/officeDocument/2006/relationships/chart" Target="../charts/chart9.xml"/><Relationship Id="rId8" Type="http://schemas.openxmlformats.org/officeDocument/2006/relationships/chart" Target="../charts/chart10.xml"/><Relationship Id="rId9" Type="http://schemas.openxmlformats.org/officeDocument/2006/relationships/chart" Target="../charts/chart11.xml"/><Relationship Id="rId10" Type="http://schemas.openxmlformats.org/officeDocument/2006/relationships/chart" Target="../charts/chart12.xml"/><Relationship Id="rId11" Type="http://schemas.openxmlformats.org/officeDocument/2006/relationships/chart" Target="../charts/chart13.xml"/><Relationship Id="rId12" Type="http://schemas.openxmlformats.org/officeDocument/2006/relationships/chart" Target="../charts/chart14.xml"/><Relationship Id="rId13" Type="http://schemas.openxmlformats.org/officeDocument/2006/relationships/chart" Target="../charts/chart15.xml"/><Relationship Id="rId14" Type="http://schemas.openxmlformats.org/officeDocument/2006/relationships/chart" Target="../charts/chart16.xml"/><Relationship Id="rId15" Type="http://schemas.openxmlformats.org/officeDocument/2006/relationships/chart" Target="../charts/chart17.xml"/><Relationship Id="rId16" Type="http://schemas.openxmlformats.org/officeDocument/2006/relationships/chart" Target="../charts/chart18.xml"/><Relationship Id="rId17" Type="http://schemas.openxmlformats.org/officeDocument/2006/relationships/chart" Target="../charts/chart19.xml"/><Relationship Id="rId18" Type="http://schemas.openxmlformats.org/officeDocument/2006/relationships/chart" Target="../charts/chart20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267120</xdr:colOff>
      <xdr:row>26</xdr:row>
      <xdr:rowOff>30960</xdr:rowOff>
    </xdr:from>
    <xdr:to>
      <xdr:col>17</xdr:col>
      <xdr:colOff>416520</xdr:colOff>
      <xdr:row>39</xdr:row>
      <xdr:rowOff>171360</xdr:rowOff>
    </xdr:to>
    <xdr:graphicFrame>
      <xdr:nvGraphicFramePr>
        <xdr:cNvPr id="0" name="Gráfico 3"/>
        <xdr:cNvGraphicFramePr/>
      </xdr:nvGraphicFramePr>
      <xdr:xfrm>
        <a:off x="4178520" y="4587480"/>
        <a:ext cx="8074080" cy="2418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585000</xdr:colOff>
      <xdr:row>5</xdr:row>
      <xdr:rowOff>153360</xdr:rowOff>
    </xdr:from>
    <xdr:to>
      <xdr:col>19</xdr:col>
      <xdr:colOff>306000</xdr:colOff>
      <xdr:row>21</xdr:row>
      <xdr:rowOff>15480</xdr:rowOff>
    </xdr:to>
    <xdr:graphicFrame>
      <xdr:nvGraphicFramePr>
        <xdr:cNvPr id="1" name="Gráfico 4"/>
        <xdr:cNvGraphicFramePr/>
      </xdr:nvGraphicFramePr>
      <xdr:xfrm>
        <a:off x="7798320" y="1029600"/>
        <a:ext cx="5664600" cy="2666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2</xdr:col>
      <xdr:colOff>120600</xdr:colOff>
      <xdr:row>22</xdr:row>
      <xdr:rowOff>59400</xdr:rowOff>
    </xdr:from>
    <xdr:to>
      <xdr:col>2</xdr:col>
      <xdr:colOff>787320</xdr:colOff>
      <xdr:row>37</xdr:row>
      <xdr:rowOff>159480</xdr:rowOff>
    </xdr:to>
    <xdr:sp>
      <xdr:nvSpPr>
        <xdr:cNvPr id="2" name="CustomShape 1"/>
        <xdr:cNvSpPr/>
      </xdr:nvSpPr>
      <xdr:spPr>
        <a:xfrm>
          <a:off x="2102400" y="4250160"/>
          <a:ext cx="666720" cy="2957760"/>
        </a:xfrm>
        <a:prstGeom prst="rect">
          <a:avLst/>
        </a:prstGeom>
        <a:gradFill>
          <a:gsLst>
            <a:gs pos="0">
              <a:schemeClr val="bg1"/>
            </a:gs>
            <a:gs pos="20000">
              <a:schemeClr val="bg1">
                <a:lumMod val="95000"/>
              </a:schemeClr>
            </a:gs>
            <a:gs pos="45000">
              <a:schemeClr val="accent3">
                <a:lumMod val="100000"/>
              </a:schemeClr>
            </a:gs>
            <a:gs pos="55000">
              <a:schemeClr val="accent3">
                <a:lumMod val="100000"/>
              </a:schemeClr>
            </a:gs>
            <a:gs pos="80000">
              <a:schemeClr val="bg1">
                <a:lumMod val="95000"/>
              </a:schemeClr>
            </a:gs>
            <a:gs pos="100000">
              <a:schemeClr val="bg1"/>
            </a:gs>
          </a:gsLst>
          <a:lin ang="0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absolute">
    <xdr:from>
      <xdr:col>2</xdr:col>
      <xdr:colOff>932760</xdr:colOff>
      <xdr:row>22</xdr:row>
      <xdr:rowOff>59400</xdr:rowOff>
    </xdr:from>
    <xdr:to>
      <xdr:col>3</xdr:col>
      <xdr:colOff>659160</xdr:colOff>
      <xdr:row>37</xdr:row>
      <xdr:rowOff>159480</xdr:rowOff>
    </xdr:to>
    <xdr:sp>
      <xdr:nvSpPr>
        <xdr:cNvPr id="3" name="CustomShape 1"/>
        <xdr:cNvSpPr/>
      </xdr:nvSpPr>
      <xdr:spPr>
        <a:xfrm>
          <a:off x="2914560" y="4250160"/>
          <a:ext cx="666720" cy="2957760"/>
        </a:xfrm>
        <a:prstGeom prst="rect">
          <a:avLst/>
        </a:prstGeom>
        <a:gradFill>
          <a:gsLst>
            <a:gs pos="0">
              <a:schemeClr val="bg1"/>
            </a:gs>
            <a:gs pos="20000">
              <a:schemeClr val="bg1">
                <a:lumMod val="95000"/>
              </a:schemeClr>
            </a:gs>
            <a:gs pos="45000">
              <a:schemeClr val="accent3">
                <a:lumMod val="100000"/>
              </a:schemeClr>
            </a:gs>
            <a:gs pos="55000">
              <a:schemeClr val="accent3">
                <a:lumMod val="100000"/>
              </a:schemeClr>
            </a:gs>
            <a:gs pos="80000">
              <a:schemeClr val="bg1">
                <a:lumMod val="95000"/>
              </a:schemeClr>
            </a:gs>
            <a:gs pos="100000">
              <a:schemeClr val="bg1"/>
            </a:gs>
          </a:gsLst>
          <a:lin ang="0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absolute">
    <xdr:from>
      <xdr:col>3</xdr:col>
      <xdr:colOff>812520</xdr:colOff>
      <xdr:row>22</xdr:row>
      <xdr:rowOff>59400</xdr:rowOff>
    </xdr:from>
    <xdr:to>
      <xdr:col>4</xdr:col>
      <xdr:colOff>538920</xdr:colOff>
      <xdr:row>37</xdr:row>
      <xdr:rowOff>159480</xdr:rowOff>
    </xdr:to>
    <xdr:sp>
      <xdr:nvSpPr>
        <xdr:cNvPr id="4" name="CustomShape 1"/>
        <xdr:cNvSpPr/>
      </xdr:nvSpPr>
      <xdr:spPr>
        <a:xfrm>
          <a:off x="3734640" y="4250160"/>
          <a:ext cx="666720" cy="2957760"/>
        </a:xfrm>
        <a:prstGeom prst="rect">
          <a:avLst/>
        </a:prstGeom>
        <a:gradFill>
          <a:gsLst>
            <a:gs pos="0">
              <a:schemeClr val="bg1"/>
            </a:gs>
            <a:gs pos="20000">
              <a:schemeClr val="bg1">
                <a:lumMod val="95000"/>
              </a:schemeClr>
            </a:gs>
            <a:gs pos="45000">
              <a:schemeClr val="accent3">
                <a:lumMod val="100000"/>
              </a:schemeClr>
            </a:gs>
            <a:gs pos="55000">
              <a:schemeClr val="accent3">
                <a:lumMod val="100000"/>
              </a:schemeClr>
            </a:gs>
            <a:gs pos="80000">
              <a:schemeClr val="bg1">
                <a:lumMod val="95000"/>
              </a:schemeClr>
            </a:gs>
            <a:gs pos="100000">
              <a:schemeClr val="bg1"/>
            </a:gs>
          </a:gsLst>
          <a:lin ang="0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absolute">
    <xdr:from>
      <xdr:col>4</xdr:col>
      <xdr:colOff>692640</xdr:colOff>
      <xdr:row>22</xdr:row>
      <xdr:rowOff>59400</xdr:rowOff>
    </xdr:from>
    <xdr:to>
      <xdr:col>5</xdr:col>
      <xdr:colOff>418680</xdr:colOff>
      <xdr:row>37</xdr:row>
      <xdr:rowOff>159480</xdr:rowOff>
    </xdr:to>
    <xdr:sp>
      <xdr:nvSpPr>
        <xdr:cNvPr id="5" name="CustomShape 1"/>
        <xdr:cNvSpPr/>
      </xdr:nvSpPr>
      <xdr:spPr>
        <a:xfrm>
          <a:off x="4555080" y="4250160"/>
          <a:ext cx="666720" cy="2957760"/>
        </a:xfrm>
        <a:prstGeom prst="rect">
          <a:avLst/>
        </a:prstGeom>
        <a:gradFill>
          <a:gsLst>
            <a:gs pos="0">
              <a:schemeClr val="bg1"/>
            </a:gs>
            <a:gs pos="20000">
              <a:schemeClr val="bg1">
                <a:lumMod val="95000"/>
              </a:schemeClr>
            </a:gs>
            <a:gs pos="45000">
              <a:schemeClr val="accent3">
                <a:lumMod val="100000"/>
              </a:schemeClr>
            </a:gs>
            <a:gs pos="55000">
              <a:schemeClr val="accent3">
                <a:lumMod val="100000"/>
              </a:schemeClr>
            </a:gs>
            <a:gs pos="80000">
              <a:schemeClr val="bg1">
                <a:lumMod val="95000"/>
              </a:schemeClr>
            </a:gs>
            <a:gs pos="100000">
              <a:schemeClr val="bg1"/>
            </a:gs>
          </a:gsLst>
          <a:lin ang="0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absolute">
    <xdr:from>
      <xdr:col>5</xdr:col>
      <xdr:colOff>572040</xdr:colOff>
      <xdr:row>22</xdr:row>
      <xdr:rowOff>59400</xdr:rowOff>
    </xdr:from>
    <xdr:to>
      <xdr:col>6</xdr:col>
      <xdr:colOff>298440</xdr:colOff>
      <xdr:row>37</xdr:row>
      <xdr:rowOff>159480</xdr:rowOff>
    </xdr:to>
    <xdr:sp>
      <xdr:nvSpPr>
        <xdr:cNvPr id="6" name="CustomShape 1"/>
        <xdr:cNvSpPr/>
      </xdr:nvSpPr>
      <xdr:spPr>
        <a:xfrm>
          <a:off x="5375160" y="4250160"/>
          <a:ext cx="666720" cy="2957760"/>
        </a:xfrm>
        <a:prstGeom prst="rect">
          <a:avLst/>
        </a:prstGeom>
        <a:gradFill>
          <a:gsLst>
            <a:gs pos="0">
              <a:schemeClr val="bg1"/>
            </a:gs>
            <a:gs pos="20000">
              <a:schemeClr val="bg1">
                <a:lumMod val="95000"/>
              </a:schemeClr>
            </a:gs>
            <a:gs pos="45000">
              <a:schemeClr val="accent3">
                <a:lumMod val="100000"/>
              </a:schemeClr>
            </a:gs>
            <a:gs pos="55000">
              <a:schemeClr val="accent3">
                <a:lumMod val="100000"/>
              </a:schemeClr>
            </a:gs>
            <a:gs pos="80000">
              <a:schemeClr val="bg1">
                <a:lumMod val="95000"/>
              </a:schemeClr>
            </a:gs>
            <a:gs pos="100000">
              <a:schemeClr val="bg1"/>
            </a:gs>
          </a:gsLst>
          <a:lin ang="0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absolute">
    <xdr:from>
      <xdr:col>6</xdr:col>
      <xdr:colOff>451800</xdr:colOff>
      <xdr:row>22</xdr:row>
      <xdr:rowOff>59400</xdr:rowOff>
    </xdr:from>
    <xdr:to>
      <xdr:col>7</xdr:col>
      <xdr:colOff>178200</xdr:colOff>
      <xdr:row>37</xdr:row>
      <xdr:rowOff>159480</xdr:rowOff>
    </xdr:to>
    <xdr:sp>
      <xdr:nvSpPr>
        <xdr:cNvPr id="7" name="CustomShape 1"/>
        <xdr:cNvSpPr/>
      </xdr:nvSpPr>
      <xdr:spPr>
        <a:xfrm>
          <a:off x="6195240" y="4250160"/>
          <a:ext cx="666720" cy="2957760"/>
        </a:xfrm>
        <a:prstGeom prst="rect">
          <a:avLst/>
        </a:prstGeom>
        <a:gradFill>
          <a:gsLst>
            <a:gs pos="0">
              <a:schemeClr val="bg1"/>
            </a:gs>
            <a:gs pos="20000">
              <a:schemeClr val="bg1">
                <a:lumMod val="95000"/>
              </a:schemeClr>
            </a:gs>
            <a:gs pos="45000">
              <a:schemeClr val="accent3">
                <a:lumMod val="100000"/>
              </a:schemeClr>
            </a:gs>
            <a:gs pos="55000">
              <a:schemeClr val="accent3">
                <a:lumMod val="100000"/>
              </a:schemeClr>
            </a:gs>
            <a:gs pos="80000">
              <a:schemeClr val="bg1">
                <a:lumMod val="95000"/>
              </a:schemeClr>
            </a:gs>
            <a:gs pos="100000">
              <a:schemeClr val="bg1"/>
            </a:gs>
          </a:gsLst>
          <a:lin ang="0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absolute">
    <xdr:from>
      <xdr:col>7</xdr:col>
      <xdr:colOff>292320</xdr:colOff>
      <xdr:row>22</xdr:row>
      <xdr:rowOff>59400</xdr:rowOff>
    </xdr:from>
    <xdr:to>
      <xdr:col>8</xdr:col>
      <xdr:colOff>18360</xdr:colOff>
      <xdr:row>37</xdr:row>
      <xdr:rowOff>159480</xdr:rowOff>
    </xdr:to>
    <xdr:sp>
      <xdr:nvSpPr>
        <xdr:cNvPr id="8" name="CustomShape 1"/>
        <xdr:cNvSpPr/>
      </xdr:nvSpPr>
      <xdr:spPr>
        <a:xfrm>
          <a:off x="6976080" y="4250160"/>
          <a:ext cx="666720" cy="2957760"/>
        </a:xfrm>
        <a:prstGeom prst="rect">
          <a:avLst/>
        </a:prstGeom>
        <a:gradFill>
          <a:gsLst>
            <a:gs pos="0">
              <a:schemeClr val="bg1"/>
            </a:gs>
            <a:gs pos="20000">
              <a:schemeClr val="bg1">
                <a:lumMod val="95000"/>
              </a:schemeClr>
            </a:gs>
            <a:gs pos="45000">
              <a:schemeClr val="accent3">
                <a:lumMod val="100000"/>
              </a:schemeClr>
            </a:gs>
            <a:gs pos="55000">
              <a:schemeClr val="accent3">
                <a:lumMod val="100000"/>
              </a:schemeClr>
            </a:gs>
            <a:gs pos="80000">
              <a:schemeClr val="bg1">
                <a:lumMod val="95000"/>
              </a:schemeClr>
            </a:gs>
            <a:gs pos="100000">
              <a:schemeClr val="bg1"/>
            </a:gs>
          </a:gsLst>
          <a:lin ang="0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20</xdr:col>
      <xdr:colOff>177480</xdr:colOff>
      <xdr:row>52</xdr:row>
      <xdr:rowOff>69840</xdr:rowOff>
    </xdr:from>
    <xdr:to>
      <xdr:col>23</xdr:col>
      <xdr:colOff>389160</xdr:colOff>
      <xdr:row>68</xdr:row>
      <xdr:rowOff>71280</xdr:rowOff>
    </xdr:to>
    <xdr:sp>
      <xdr:nvSpPr>
        <xdr:cNvPr id="9" name="CustomShape 1"/>
        <xdr:cNvSpPr/>
      </xdr:nvSpPr>
      <xdr:spPr>
        <a:xfrm>
          <a:off x="19086840" y="9975600"/>
          <a:ext cx="3033000" cy="304956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r>
            <a:rPr lang="en-US" sz="1600" strike="noStrike">
              <a:solidFill>
                <a:srgbClr val="000000"/>
              </a:solidFill>
              <a:latin typeface="Arial"/>
            </a:rPr>
            <a:t>Fecal sterols:</a:t>
          </a:r>
          <a:endParaRPr/>
        </a:p>
        <a:p>
          <a:r>
            <a:rPr lang="en-US" sz="1600" strike="noStrike">
              <a:solidFill>
                <a:srgbClr val="c55a11"/>
              </a:solidFill>
              <a:latin typeface="Arial"/>
            </a:rPr>
            <a:t>   </a:t>
          </a:r>
          <a:r>
            <a:rPr lang="en-US" sz="1600" strike="noStrike">
              <a:solidFill>
                <a:srgbClr val="c55a11"/>
              </a:solidFill>
              <a:latin typeface="Wingdings"/>
            </a:rPr>
            <a:t></a:t>
          </a:r>
          <a:r>
            <a:rPr lang="en-US" sz="1600" strike="noStrike">
              <a:solidFill>
                <a:srgbClr val="000000"/>
              </a:solidFill>
              <a:latin typeface="Arial"/>
            </a:rPr>
            <a:t> </a:t>
          </a:r>
          <a:r>
            <a:rPr lang="en-US" sz="1600" strike="noStrike">
              <a:solidFill>
                <a:srgbClr val="000000"/>
              </a:solidFill>
              <a:latin typeface="Arial"/>
            </a:rPr>
            <a:t>Coprostanol</a:t>
          </a:r>
          <a:endParaRPr/>
        </a:p>
        <a:p>
          <a:r>
            <a:rPr lang="en-US" sz="1600" strike="noStrike">
              <a:solidFill>
                <a:srgbClr val="f4b183"/>
              </a:solidFill>
              <a:latin typeface="Arial"/>
            </a:rPr>
            <a:t>   </a:t>
          </a:r>
          <a:r>
            <a:rPr lang="en-US" sz="1600" strike="noStrike">
              <a:solidFill>
                <a:srgbClr val="f4b183"/>
              </a:solidFill>
              <a:latin typeface="Wingdings"/>
            </a:rPr>
            <a:t></a:t>
          </a:r>
          <a:r>
            <a:rPr lang="en-US" sz="1600" strike="noStrike">
              <a:solidFill>
                <a:srgbClr val="000000"/>
              </a:solidFill>
              <a:latin typeface="Arial"/>
            </a:rPr>
            <a:t> </a:t>
          </a:r>
          <a:r>
            <a:rPr lang="en-US" sz="1600" strike="noStrike">
              <a:solidFill>
                <a:srgbClr val="000000"/>
              </a:solidFill>
              <a:latin typeface="Arial"/>
            </a:rPr>
            <a:t>Coprostanona</a:t>
          </a:r>
          <a:endParaRPr/>
        </a:p>
        <a:p>
          <a:r>
            <a:rPr lang="en-US" sz="1600" strike="noStrike">
              <a:solidFill>
                <a:srgbClr val="ffc000"/>
              </a:solidFill>
              <a:latin typeface="Arial"/>
            </a:rPr>
            <a:t>   </a:t>
          </a:r>
          <a:r>
            <a:rPr lang="en-US" sz="1600" strike="noStrike">
              <a:solidFill>
                <a:srgbClr val="ffc000"/>
              </a:solidFill>
              <a:latin typeface="Wingdings"/>
            </a:rPr>
            <a:t></a:t>
          </a:r>
          <a:r>
            <a:rPr lang="en-US" sz="1600" strike="noStrike">
              <a:solidFill>
                <a:srgbClr val="000000"/>
              </a:solidFill>
              <a:latin typeface="Arial"/>
            </a:rPr>
            <a:t> </a:t>
          </a:r>
          <a:r>
            <a:rPr lang="en-US" sz="1600" strike="noStrike">
              <a:solidFill>
                <a:srgbClr val="000000"/>
              </a:solidFill>
              <a:latin typeface="Arial"/>
            </a:rPr>
            <a:t>Ehtylcoprostanol</a:t>
          </a:r>
          <a:endParaRPr/>
        </a:p>
        <a:p>
          <a:r>
            <a:rPr lang="en-US" sz="1600" strike="noStrike">
              <a:solidFill>
                <a:srgbClr val="000000"/>
              </a:solidFill>
              <a:latin typeface="Arial"/>
            </a:rPr>
            <a:t>Phytosterols:</a:t>
          </a:r>
          <a:endParaRPr/>
        </a:p>
        <a:p>
          <a:r>
            <a:rPr lang="en-US" sz="1600" strike="noStrike">
              <a:solidFill>
                <a:srgbClr val="92d050"/>
              </a:solidFill>
              <a:latin typeface="Arial"/>
            </a:rPr>
            <a:t>   </a:t>
          </a:r>
          <a:r>
            <a:rPr lang="en-US" sz="1600" strike="noStrike">
              <a:solidFill>
                <a:srgbClr val="92d050"/>
              </a:solidFill>
              <a:latin typeface="Wingdings"/>
            </a:rPr>
            <a:t></a:t>
          </a:r>
          <a:r>
            <a:rPr lang="en-US" sz="1600" strike="noStrike">
              <a:solidFill>
                <a:srgbClr val="000000"/>
              </a:solidFill>
              <a:latin typeface="Arial"/>
            </a:rPr>
            <a:t> </a:t>
          </a:r>
          <a:r>
            <a:rPr lang="en-US" sz="1600" strike="noStrike">
              <a:solidFill>
                <a:srgbClr val="000000"/>
              </a:solidFill>
              <a:latin typeface="Arial"/>
            </a:rPr>
            <a:t>B-sitosterol</a:t>
          </a:r>
          <a:endParaRPr/>
        </a:p>
        <a:p>
          <a:r>
            <a:rPr lang="en-US" sz="1600" strike="noStrike">
              <a:solidFill>
                <a:srgbClr val="548235"/>
              </a:solidFill>
              <a:latin typeface="Arial"/>
            </a:rPr>
            <a:t>   </a:t>
          </a:r>
          <a:r>
            <a:rPr lang="en-US" sz="1600" strike="noStrike">
              <a:solidFill>
                <a:srgbClr val="548235"/>
              </a:solidFill>
              <a:latin typeface="Wingdings"/>
            </a:rPr>
            <a:t></a:t>
          </a:r>
          <a:r>
            <a:rPr lang="en-US" sz="1600" strike="noStrike">
              <a:solidFill>
                <a:srgbClr val="000000"/>
              </a:solidFill>
              <a:latin typeface="Arial"/>
            </a:rPr>
            <a:t> </a:t>
          </a:r>
          <a:r>
            <a:rPr lang="en-US" sz="1600" strike="noStrike">
              <a:solidFill>
                <a:srgbClr val="000000"/>
              </a:solidFill>
              <a:latin typeface="Arial"/>
            </a:rPr>
            <a:t>Campesterol</a:t>
          </a:r>
          <a:endParaRPr/>
        </a:p>
        <a:p>
          <a:r>
            <a:rPr lang="en-US" sz="1600" strike="noStrike">
              <a:solidFill>
                <a:srgbClr val="00cc99"/>
              </a:solidFill>
              <a:latin typeface="Arial"/>
            </a:rPr>
            <a:t>   </a:t>
          </a:r>
          <a:r>
            <a:rPr lang="en-US" sz="1600" strike="noStrike">
              <a:solidFill>
                <a:srgbClr val="00cc99"/>
              </a:solidFill>
              <a:latin typeface="Wingdings"/>
            </a:rPr>
            <a:t></a:t>
          </a:r>
          <a:r>
            <a:rPr lang="en-US" sz="1600" strike="noStrike">
              <a:solidFill>
                <a:srgbClr val="000000"/>
              </a:solidFill>
              <a:latin typeface="Arial"/>
            </a:rPr>
            <a:t> </a:t>
          </a:r>
          <a:r>
            <a:rPr lang="en-US" sz="1600" strike="noStrike">
              <a:solidFill>
                <a:srgbClr val="000000"/>
              </a:solidFill>
              <a:latin typeface="Arial"/>
            </a:rPr>
            <a:t>Stigmasterol</a:t>
          </a:r>
          <a:endParaRPr/>
        </a:p>
        <a:p>
          <a:r>
            <a:rPr lang="en-US" sz="1600" strike="noStrike">
              <a:solidFill>
                <a:srgbClr val="66ff33"/>
              </a:solidFill>
              <a:latin typeface="Arial"/>
            </a:rPr>
            <a:t>   </a:t>
          </a:r>
          <a:r>
            <a:rPr lang="en-US" sz="1600" strike="noStrike">
              <a:solidFill>
                <a:srgbClr val="66ff33"/>
              </a:solidFill>
              <a:latin typeface="Wingdings"/>
            </a:rPr>
            <a:t></a:t>
          </a:r>
          <a:r>
            <a:rPr lang="en-US" sz="1600" strike="noStrike">
              <a:solidFill>
                <a:srgbClr val="000000"/>
              </a:solidFill>
              <a:latin typeface="Arial"/>
            </a:rPr>
            <a:t> </a:t>
          </a:r>
          <a:r>
            <a:rPr lang="en-US" sz="1600" strike="noStrike">
              <a:solidFill>
                <a:srgbClr val="000000"/>
              </a:solidFill>
              <a:latin typeface="Arial"/>
            </a:rPr>
            <a:t>Stigmastanol</a:t>
          </a:r>
          <a:endParaRPr/>
        </a:p>
        <a:p>
          <a:pPr>
            <a:lnSpc>
              <a:spcPct val="100000"/>
            </a:lnSpc>
          </a:pPr>
          <a:r>
            <a:rPr lang="en-US" sz="1600" strike="noStrike">
              <a:solidFill>
                <a:srgbClr val="00b0f0"/>
              </a:solidFill>
              <a:latin typeface="Wingdings"/>
            </a:rPr>
            <a:t></a:t>
          </a:r>
          <a:r>
            <a:rPr lang="en-US" sz="1600" strike="noStrike">
              <a:solidFill>
                <a:srgbClr val="000000"/>
              </a:solidFill>
              <a:latin typeface="Arial"/>
            </a:rPr>
            <a:t> </a:t>
          </a:r>
          <a:r>
            <a:rPr lang="en-US" sz="1600" strike="noStrike">
              <a:solidFill>
                <a:srgbClr val="000000"/>
              </a:solidFill>
              <a:latin typeface="Arial"/>
            </a:rPr>
            <a:t>Cholesterol</a:t>
          </a:r>
          <a:endParaRPr/>
        </a:p>
        <a:p>
          <a:pPr>
            <a:lnSpc>
              <a:spcPct val="100000"/>
            </a:lnSpc>
          </a:pPr>
          <a:r>
            <a:rPr lang="en-US" sz="1600" strike="noStrike">
              <a:solidFill>
                <a:srgbClr val="0070c0"/>
              </a:solidFill>
              <a:latin typeface="Wingdings"/>
            </a:rPr>
            <a:t></a:t>
          </a:r>
          <a:r>
            <a:rPr lang="en-US" sz="1600" strike="noStrike">
              <a:solidFill>
                <a:srgbClr val="000000"/>
              </a:solidFill>
              <a:latin typeface="Arial"/>
            </a:rPr>
            <a:t> </a:t>
          </a:r>
          <a:r>
            <a:rPr lang="en-US" sz="1600" strike="noStrike">
              <a:solidFill>
                <a:srgbClr val="000000"/>
              </a:solidFill>
              <a:latin typeface="Arial"/>
            </a:rPr>
            <a:t>Dehydrocholesterol</a:t>
          </a:r>
          <a:endParaRPr/>
        </a:p>
        <a:p>
          <a:pPr>
            <a:lnSpc>
              <a:spcPct val="100000"/>
            </a:lnSpc>
          </a:pPr>
          <a:r>
            <a:rPr lang="en-US" sz="1600" strike="noStrike">
              <a:solidFill>
                <a:srgbClr val="d9d9d9"/>
              </a:solidFill>
              <a:latin typeface="Wingdings"/>
            </a:rPr>
            <a:t></a:t>
          </a:r>
          <a:r>
            <a:rPr lang="en-US" sz="1600" strike="noStrike">
              <a:solidFill>
                <a:srgbClr val="000000"/>
              </a:solidFill>
              <a:latin typeface="Arial"/>
            </a:rPr>
            <a:t> </a:t>
          </a:r>
          <a:r>
            <a:rPr lang="en-US" sz="1600" strike="noStrike">
              <a:solidFill>
                <a:srgbClr val="000000"/>
              </a:solidFill>
              <a:latin typeface="Arial"/>
            </a:rPr>
            <a:t>Others</a:t>
          </a:r>
          <a:endParaRPr/>
        </a:p>
      </xdr:txBody>
    </xdr:sp>
    <xdr:clientData/>
  </xdr:twoCellAnchor>
  <xdr:twoCellAnchor editAs="oneCell">
    <xdr:from>
      <xdr:col>28</xdr:col>
      <xdr:colOff>617400</xdr:colOff>
      <xdr:row>61</xdr:row>
      <xdr:rowOff>78120</xdr:rowOff>
    </xdr:from>
    <xdr:to>
      <xdr:col>29</xdr:col>
      <xdr:colOff>786240</xdr:colOff>
      <xdr:row>63</xdr:row>
      <xdr:rowOff>13320</xdr:rowOff>
    </xdr:to>
    <xdr:sp>
      <xdr:nvSpPr>
        <xdr:cNvPr id="10" name="CustomShape 1"/>
        <xdr:cNvSpPr/>
      </xdr:nvSpPr>
      <xdr:spPr>
        <a:xfrm>
          <a:off x="27050400" y="11698560"/>
          <a:ext cx="1109160" cy="31608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  <xdr:txBody>
        <a:bodyPr lIns="36000" rIns="36000" tIns="45000" bIns="45000"/>
        <a:p>
          <a:pPr algn="ctr">
            <a:lnSpc>
              <a:spcPct val="100000"/>
            </a:lnSpc>
          </a:pPr>
          <a:r>
            <a:rPr lang="en-US" sz="1600" strike="noStrike">
              <a:solidFill>
                <a:srgbClr val="000000"/>
              </a:solidFill>
              <a:latin typeface="Arial"/>
            </a:rPr>
            <a:t>Cholesterol</a:t>
          </a:r>
          <a:endParaRPr/>
        </a:p>
      </xdr:txBody>
    </xdr:sp>
    <xdr:clientData/>
  </xdr:twoCellAnchor>
  <xdr:twoCellAnchor editAs="oneCell">
    <xdr:from>
      <xdr:col>28</xdr:col>
      <xdr:colOff>572040</xdr:colOff>
      <xdr:row>55</xdr:row>
      <xdr:rowOff>154440</xdr:rowOff>
    </xdr:from>
    <xdr:to>
      <xdr:col>29</xdr:col>
      <xdr:colOff>831960</xdr:colOff>
      <xdr:row>57</xdr:row>
      <xdr:rowOff>89640</xdr:rowOff>
    </xdr:to>
    <xdr:sp>
      <xdr:nvSpPr>
        <xdr:cNvPr id="11" name="CustomShape 1"/>
        <xdr:cNvSpPr/>
      </xdr:nvSpPr>
      <xdr:spPr>
        <a:xfrm>
          <a:off x="27005040" y="10631880"/>
          <a:ext cx="1200240" cy="31608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  <xdr:txBody>
        <a:bodyPr lIns="36000" rIns="36000" tIns="45000" bIns="45000"/>
        <a:p>
          <a:pPr algn="ctr">
            <a:lnSpc>
              <a:spcPct val="100000"/>
            </a:lnSpc>
          </a:pPr>
          <a:r>
            <a:rPr lang="en-US" sz="1600" strike="noStrike">
              <a:solidFill>
                <a:srgbClr val="000000"/>
              </a:solidFill>
              <a:latin typeface="Arial"/>
            </a:rPr>
            <a:t>Phytosterols</a:t>
          </a:r>
          <a:endParaRPr/>
        </a:p>
      </xdr:txBody>
    </xdr:sp>
    <xdr:clientData/>
  </xdr:twoCellAnchor>
  <xdr:twoCellAnchor editAs="oneCell">
    <xdr:from>
      <xdr:col>28</xdr:col>
      <xdr:colOff>554760</xdr:colOff>
      <xdr:row>63</xdr:row>
      <xdr:rowOff>146160</xdr:rowOff>
    </xdr:from>
    <xdr:to>
      <xdr:col>29</xdr:col>
      <xdr:colOff>848880</xdr:colOff>
      <xdr:row>65</xdr:row>
      <xdr:rowOff>81360</xdr:rowOff>
    </xdr:to>
    <xdr:sp>
      <xdr:nvSpPr>
        <xdr:cNvPr id="12" name="CustomShape 1"/>
        <xdr:cNvSpPr/>
      </xdr:nvSpPr>
      <xdr:spPr>
        <a:xfrm>
          <a:off x="26987760" y="12147480"/>
          <a:ext cx="1234440" cy="31608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  <xdr:txBody>
        <a:bodyPr lIns="36000" rIns="36000" tIns="45000" bIns="45000"/>
        <a:p>
          <a:pPr algn="ctr">
            <a:lnSpc>
              <a:spcPct val="100000"/>
            </a:lnSpc>
          </a:pPr>
          <a:r>
            <a:rPr lang="en-US" sz="1600" strike="noStrike">
              <a:solidFill>
                <a:srgbClr val="000000"/>
              </a:solidFill>
              <a:latin typeface="Arial"/>
            </a:rPr>
            <a:t>Fecal sterols</a:t>
          </a:r>
          <a:endParaRPr/>
        </a:p>
      </xdr:txBody>
    </xdr:sp>
    <xdr:clientData/>
  </xdr:twoCellAnchor>
  <xdr:twoCellAnchor editAs="oneCell">
    <xdr:from>
      <xdr:col>29</xdr:col>
      <xdr:colOff>117720</xdr:colOff>
      <xdr:row>58</xdr:row>
      <xdr:rowOff>27360</xdr:rowOff>
    </xdr:from>
    <xdr:to>
      <xdr:col>29</xdr:col>
      <xdr:colOff>702360</xdr:colOff>
      <xdr:row>59</xdr:row>
      <xdr:rowOff>153000</xdr:rowOff>
    </xdr:to>
    <xdr:sp>
      <xdr:nvSpPr>
        <xdr:cNvPr id="13" name="CustomShape 1"/>
        <xdr:cNvSpPr/>
      </xdr:nvSpPr>
      <xdr:spPr>
        <a:xfrm>
          <a:off x="27491040" y="11076120"/>
          <a:ext cx="584640" cy="31608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  <xdr:txBody>
        <a:bodyPr lIns="36000" rIns="36000" tIns="45000" bIns="45000"/>
        <a:p>
          <a:pPr algn="ctr">
            <a:lnSpc>
              <a:spcPct val="100000"/>
            </a:lnSpc>
          </a:pPr>
          <a:r>
            <a:rPr lang="en-US" sz="1600" strike="noStrike">
              <a:solidFill>
                <a:srgbClr val="000000"/>
              </a:solidFill>
              <a:latin typeface="Arial"/>
            </a:rPr>
            <a:t>Other</a:t>
          </a:r>
          <a:endParaRPr/>
        </a:p>
      </xdr:txBody>
    </xdr:sp>
    <xdr:clientData/>
  </xdr:twoCellAnchor>
  <xdr:twoCellAnchor editAs="oneCell">
    <xdr:from>
      <xdr:col>34</xdr:col>
      <xdr:colOff>573840</xdr:colOff>
      <xdr:row>55</xdr:row>
      <xdr:rowOff>91080</xdr:rowOff>
    </xdr:from>
    <xdr:to>
      <xdr:col>44</xdr:col>
      <xdr:colOff>149040</xdr:colOff>
      <xdr:row>77</xdr:row>
      <xdr:rowOff>5040</xdr:rowOff>
    </xdr:to>
    <xdr:graphicFrame>
      <xdr:nvGraphicFramePr>
        <xdr:cNvPr id="14" name="Gráfico 23"/>
        <xdr:cNvGraphicFramePr/>
      </xdr:nvGraphicFramePr>
      <xdr:xfrm>
        <a:off x="32649480" y="10568520"/>
        <a:ext cx="8979480" cy="4104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22</xdr:col>
      <xdr:colOff>753480</xdr:colOff>
      <xdr:row>104</xdr:row>
      <xdr:rowOff>80280</xdr:rowOff>
    </xdr:from>
    <xdr:to>
      <xdr:col>29</xdr:col>
      <xdr:colOff>355320</xdr:colOff>
      <xdr:row>118</xdr:row>
      <xdr:rowOff>155160</xdr:rowOff>
    </xdr:to>
    <xdr:graphicFrame>
      <xdr:nvGraphicFramePr>
        <xdr:cNvPr id="15" name="Gráfico 24"/>
        <xdr:cNvGraphicFramePr/>
      </xdr:nvGraphicFramePr>
      <xdr:xfrm>
        <a:off x="21543840" y="19892160"/>
        <a:ext cx="6184800" cy="2741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435960</xdr:colOff>
      <xdr:row>87</xdr:row>
      <xdr:rowOff>144000</xdr:rowOff>
    </xdr:from>
    <xdr:to>
      <xdr:col>7</xdr:col>
      <xdr:colOff>799560</xdr:colOff>
      <xdr:row>102</xdr:row>
      <xdr:rowOff>28440</xdr:rowOff>
    </xdr:to>
    <xdr:graphicFrame>
      <xdr:nvGraphicFramePr>
        <xdr:cNvPr id="16" name="Gráfico 25"/>
        <xdr:cNvGraphicFramePr/>
      </xdr:nvGraphicFramePr>
      <xdr:xfrm>
        <a:off x="1376280" y="16717320"/>
        <a:ext cx="6107040" cy="2741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8</xdr:col>
      <xdr:colOff>435960</xdr:colOff>
      <xdr:row>87</xdr:row>
      <xdr:rowOff>133200</xdr:rowOff>
    </xdr:from>
    <xdr:to>
      <xdr:col>14</xdr:col>
      <xdr:colOff>799560</xdr:colOff>
      <xdr:row>102</xdr:row>
      <xdr:rowOff>17640</xdr:rowOff>
    </xdr:to>
    <xdr:graphicFrame>
      <xdr:nvGraphicFramePr>
        <xdr:cNvPr id="17" name="Gráfico 26"/>
        <xdr:cNvGraphicFramePr/>
      </xdr:nvGraphicFramePr>
      <xdr:xfrm>
        <a:off x="8060400" y="16706520"/>
        <a:ext cx="6005880" cy="2741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15</xdr:col>
      <xdr:colOff>160920</xdr:colOff>
      <xdr:row>87</xdr:row>
      <xdr:rowOff>144000</xdr:rowOff>
    </xdr:from>
    <xdr:to>
      <xdr:col>21</xdr:col>
      <xdr:colOff>524520</xdr:colOff>
      <xdr:row>102</xdr:row>
      <xdr:rowOff>28440</xdr:rowOff>
    </xdr:to>
    <xdr:graphicFrame>
      <xdr:nvGraphicFramePr>
        <xdr:cNvPr id="18" name="Gráfico 27"/>
        <xdr:cNvGraphicFramePr/>
      </xdr:nvGraphicFramePr>
      <xdr:xfrm>
        <a:off x="14368320" y="16717320"/>
        <a:ext cx="6006240" cy="2741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22</xdr:col>
      <xdr:colOff>108000</xdr:colOff>
      <xdr:row>87</xdr:row>
      <xdr:rowOff>154440</xdr:rowOff>
    </xdr:from>
    <xdr:to>
      <xdr:col>28</xdr:col>
      <xdr:colOff>471600</xdr:colOff>
      <xdr:row>102</xdr:row>
      <xdr:rowOff>38880</xdr:rowOff>
    </xdr:to>
    <xdr:graphicFrame>
      <xdr:nvGraphicFramePr>
        <xdr:cNvPr id="19" name="Gráfico 28"/>
        <xdr:cNvGraphicFramePr/>
      </xdr:nvGraphicFramePr>
      <xdr:xfrm>
        <a:off x="20898360" y="16727760"/>
        <a:ext cx="6006240" cy="2741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</xdr:col>
      <xdr:colOff>108000</xdr:colOff>
      <xdr:row>105</xdr:row>
      <xdr:rowOff>6480</xdr:rowOff>
    </xdr:from>
    <xdr:to>
      <xdr:col>7</xdr:col>
      <xdr:colOff>471600</xdr:colOff>
      <xdr:row>119</xdr:row>
      <xdr:rowOff>81360</xdr:rowOff>
    </xdr:to>
    <xdr:graphicFrame>
      <xdr:nvGraphicFramePr>
        <xdr:cNvPr id="20" name="Gráfico 29"/>
        <xdr:cNvGraphicFramePr/>
      </xdr:nvGraphicFramePr>
      <xdr:xfrm>
        <a:off x="1048320" y="20008800"/>
        <a:ext cx="6107040" cy="2741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8</xdr:col>
      <xdr:colOff>605520</xdr:colOff>
      <xdr:row>104</xdr:row>
      <xdr:rowOff>164880</xdr:rowOff>
    </xdr:from>
    <xdr:to>
      <xdr:col>15</xdr:col>
      <xdr:colOff>207360</xdr:colOff>
      <xdr:row>119</xdr:row>
      <xdr:rowOff>49320</xdr:rowOff>
    </xdr:to>
    <xdr:graphicFrame>
      <xdr:nvGraphicFramePr>
        <xdr:cNvPr id="21" name="Gráfico 30"/>
        <xdr:cNvGraphicFramePr/>
      </xdr:nvGraphicFramePr>
      <xdr:xfrm>
        <a:off x="8229960" y="19976760"/>
        <a:ext cx="6184800" cy="2741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16</xdr:col>
      <xdr:colOff>108000</xdr:colOff>
      <xdr:row>104</xdr:row>
      <xdr:rowOff>154440</xdr:rowOff>
    </xdr:from>
    <xdr:to>
      <xdr:col>22</xdr:col>
      <xdr:colOff>471600</xdr:colOff>
      <xdr:row>119</xdr:row>
      <xdr:rowOff>38880</xdr:rowOff>
    </xdr:to>
    <xdr:graphicFrame>
      <xdr:nvGraphicFramePr>
        <xdr:cNvPr id="22" name="Gráfico 31"/>
        <xdr:cNvGraphicFramePr/>
      </xdr:nvGraphicFramePr>
      <xdr:xfrm>
        <a:off x="15255720" y="19966320"/>
        <a:ext cx="6006240" cy="2741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29</xdr:col>
      <xdr:colOff>468000</xdr:colOff>
      <xdr:row>104</xdr:row>
      <xdr:rowOff>69840</xdr:rowOff>
    </xdr:from>
    <xdr:to>
      <xdr:col>35</xdr:col>
      <xdr:colOff>831600</xdr:colOff>
      <xdr:row>118</xdr:row>
      <xdr:rowOff>144720</xdr:rowOff>
    </xdr:to>
    <xdr:graphicFrame>
      <xdr:nvGraphicFramePr>
        <xdr:cNvPr id="23" name="Gráfico 32"/>
        <xdr:cNvGraphicFramePr/>
      </xdr:nvGraphicFramePr>
      <xdr:xfrm>
        <a:off x="27841320" y="19881720"/>
        <a:ext cx="6006240" cy="2741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1</xdr:col>
      <xdr:colOff>108000</xdr:colOff>
      <xdr:row>122</xdr:row>
      <xdr:rowOff>154440</xdr:rowOff>
    </xdr:from>
    <xdr:to>
      <xdr:col>7</xdr:col>
      <xdr:colOff>471600</xdr:colOff>
      <xdr:row>137</xdr:row>
      <xdr:rowOff>38880</xdr:rowOff>
    </xdr:to>
    <xdr:graphicFrame>
      <xdr:nvGraphicFramePr>
        <xdr:cNvPr id="24" name="Gráfico 33"/>
        <xdr:cNvGraphicFramePr/>
      </xdr:nvGraphicFramePr>
      <xdr:xfrm>
        <a:off x="1048320" y="23395320"/>
        <a:ext cx="6107040" cy="2741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8</xdr:col>
      <xdr:colOff>108000</xdr:colOff>
      <xdr:row>122</xdr:row>
      <xdr:rowOff>154440</xdr:rowOff>
    </xdr:from>
    <xdr:to>
      <xdr:col>14</xdr:col>
      <xdr:colOff>471600</xdr:colOff>
      <xdr:row>137</xdr:row>
      <xdr:rowOff>38880</xdr:rowOff>
    </xdr:to>
    <xdr:graphicFrame>
      <xdr:nvGraphicFramePr>
        <xdr:cNvPr id="25" name="Gráfico 34"/>
        <xdr:cNvGraphicFramePr/>
      </xdr:nvGraphicFramePr>
      <xdr:xfrm>
        <a:off x="7732440" y="23395320"/>
        <a:ext cx="6005880" cy="2741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15</xdr:col>
      <xdr:colOff>108000</xdr:colOff>
      <xdr:row>122</xdr:row>
      <xdr:rowOff>154440</xdr:rowOff>
    </xdr:from>
    <xdr:to>
      <xdr:col>21</xdr:col>
      <xdr:colOff>471600</xdr:colOff>
      <xdr:row>137</xdr:row>
      <xdr:rowOff>38880</xdr:rowOff>
    </xdr:to>
    <xdr:graphicFrame>
      <xdr:nvGraphicFramePr>
        <xdr:cNvPr id="26" name="Gráfico 35"/>
        <xdr:cNvGraphicFramePr/>
      </xdr:nvGraphicFramePr>
      <xdr:xfrm>
        <a:off x="14315400" y="23395320"/>
        <a:ext cx="6006240" cy="2741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oneCell">
    <xdr:from>
      <xdr:col>21</xdr:col>
      <xdr:colOff>817200</xdr:colOff>
      <xdr:row>122</xdr:row>
      <xdr:rowOff>16920</xdr:rowOff>
    </xdr:from>
    <xdr:to>
      <xdr:col>28</xdr:col>
      <xdr:colOff>419040</xdr:colOff>
      <xdr:row>136</xdr:row>
      <xdr:rowOff>91800</xdr:rowOff>
    </xdr:to>
    <xdr:graphicFrame>
      <xdr:nvGraphicFramePr>
        <xdr:cNvPr id="27" name="Gráfico 36"/>
        <xdr:cNvGraphicFramePr/>
      </xdr:nvGraphicFramePr>
      <xdr:xfrm>
        <a:off x="20667240" y="23257800"/>
        <a:ext cx="6184800" cy="2741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 editAs="oneCell">
    <xdr:from>
      <xdr:col>29</xdr:col>
      <xdr:colOff>108000</xdr:colOff>
      <xdr:row>121</xdr:row>
      <xdr:rowOff>154440</xdr:rowOff>
    </xdr:from>
    <xdr:to>
      <xdr:col>35</xdr:col>
      <xdr:colOff>471600</xdr:colOff>
      <xdr:row>136</xdr:row>
      <xdr:rowOff>38880</xdr:rowOff>
    </xdr:to>
    <xdr:graphicFrame>
      <xdr:nvGraphicFramePr>
        <xdr:cNvPr id="28" name="Gráfico 37"/>
        <xdr:cNvGraphicFramePr/>
      </xdr:nvGraphicFramePr>
      <xdr:xfrm>
        <a:off x="27481320" y="23204880"/>
        <a:ext cx="6006240" cy="2741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 editAs="oneCell">
    <xdr:from>
      <xdr:col>12</xdr:col>
      <xdr:colOff>519480</xdr:colOff>
      <xdr:row>0</xdr:row>
      <xdr:rowOff>0</xdr:rowOff>
    </xdr:from>
    <xdr:to>
      <xdr:col>20</xdr:col>
      <xdr:colOff>868680</xdr:colOff>
      <xdr:row>19</xdr:row>
      <xdr:rowOff>39240</xdr:rowOff>
    </xdr:to>
    <xdr:graphicFrame>
      <xdr:nvGraphicFramePr>
        <xdr:cNvPr id="29" name="Gráfico 41"/>
        <xdr:cNvGraphicFramePr/>
      </xdr:nvGraphicFramePr>
      <xdr:xfrm>
        <a:off x="11905560" y="0"/>
        <a:ext cx="7872480" cy="3658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 editAs="oneCell">
    <xdr:from>
      <xdr:col>13</xdr:col>
      <xdr:colOff>756720</xdr:colOff>
      <xdr:row>19</xdr:row>
      <xdr:rowOff>4320</xdr:rowOff>
    </xdr:from>
    <xdr:to>
      <xdr:col>16</xdr:col>
      <xdr:colOff>321480</xdr:colOff>
      <xdr:row>27</xdr:row>
      <xdr:rowOff>83520</xdr:rowOff>
    </xdr:to>
    <xdr:graphicFrame>
      <xdr:nvGraphicFramePr>
        <xdr:cNvPr id="30" name="Gráfico 5"/>
        <xdr:cNvGraphicFramePr/>
      </xdr:nvGraphicFramePr>
      <xdr:xfrm>
        <a:off x="13083120" y="3623760"/>
        <a:ext cx="2386080" cy="1603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 editAs="absolute">
    <xdr:from>
      <xdr:col>8</xdr:col>
      <xdr:colOff>359280</xdr:colOff>
      <xdr:row>2</xdr:row>
      <xdr:rowOff>1800</xdr:rowOff>
    </xdr:from>
    <xdr:to>
      <xdr:col>8</xdr:col>
      <xdr:colOff>522000</xdr:colOff>
      <xdr:row>17</xdr:row>
      <xdr:rowOff>65520</xdr:rowOff>
    </xdr:to>
    <xdr:sp>
      <xdr:nvSpPr>
        <xdr:cNvPr id="31" name="CustomShape 1"/>
        <xdr:cNvSpPr/>
      </xdr:nvSpPr>
      <xdr:spPr>
        <a:xfrm>
          <a:off x="7983720" y="382680"/>
          <a:ext cx="162720" cy="292104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absolute">
    <xdr:from>
      <xdr:col>7</xdr:col>
      <xdr:colOff>453960</xdr:colOff>
      <xdr:row>1</xdr:row>
      <xdr:rowOff>186120</xdr:rowOff>
    </xdr:from>
    <xdr:to>
      <xdr:col>7</xdr:col>
      <xdr:colOff>836280</xdr:colOff>
      <xdr:row>17</xdr:row>
      <xdr:rowOff>59760</xdr:rowOff>
    </xdr:to>
    <xdr:sp>
      <xdr:nvSpPr>
        <xdr:cNvPr id="32" name="CustomShape 1"/>
        <xdr:cNvSpPr/>
      </xdr:nvSpPr>
      <xdr:spPr>
        <a:xfrm>
          <a:off x="7137720" y="376560"/>
          <a:ext cx="382320" cy="29214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absolute">
    <xdr:from>
      <xdr:col>6</xdr:col>
      <xdr:colOff>617040</xdr:colOff>
      <xdr:row>1</xdr:row>
      <xdr:rowOff>186120</xdr:rowOff>
    </xdr:from>
    <xdr:to>
      <xdr:col>7</xdr:col>
      <xdr:colOff>59040</xdr:colOff>
      <xdr:row>17</xdr:row>
      <xdr:rowOff>59760</xdr:rowOff>
    </xdr:to>
    <xdr:sp>
      <xdr:nvSpPr>
        <xdr:cNvPr id="33" name="CustomShape 1"/>
        <xdr:cNvSpPr/>
      </xdr:nvSpPr>
      <xdr:spPr>
        <a:xfrm>
          <a:off x="6360480" y="376560"/>
          <a:ext cx="382320" cy="29214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absolute">
    <xdr:from>
      <xdr:col>5</xdr:col>
      <xdr:colOff>750240</xdr:colOff>
      <xdr:row>1</xdr:row>
      <xdr:rowOff>186120</xdr:rowOff>
    </xdr:from>
    <xdr:to>
      <xdr:col>6</xdr:col>
      <xdr:colOff>192240</xdr:colOff>
      <xdr:row>17</xdr:row>
      <xdr:rowOff>59760</xdr:rowOff>
    </xdr:to>
    <xdr:sp>
      <xdr:nvSpPr>
        <xdr:cNvPr id="34" name="CustomShape 1"/>
        <xdr:cNvSpPr/>
      </xdr:nvSpPr>
      <xdr:spPr>
        <a:xfrm>
          <a:off x="5553360" y="376560"/>
          <a:ext cx="382320" cy="29214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absolute">
    <xdr:from>
      <xdr:col>4</xdr:col>
      <xdr:colOff>870840</xdr:colOff>
      <xdr:row>1</xdr:row>
      <xdr:rowOff>186120</xdr:rowOff>
    </xdr:from>
    <xdr:to>
      <xdr:col>5</xdr:col>
      <xdr:colOff>312480</xdr:colOff>
      <xdr:row>17</xdr:row>
      <xdr:rowOff>59760</xdr:rowOff>
    </xdr:to>
    <xdr:sp>
      <xdr:nvSpPr>
        <xdr:cNvPr id="35" name="CustomShape 1"/>
        <xdr:cNvSpPr/>
      </xdr:nvSpPr>
      <xdr:spPr>
        <a:xfrm>
          <a:off x="4733280" y="376560"/>
          <a:ext cx="382320" cy="29214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absolute">
    <xdr:from>
      <xdr:col>4</xdr:col>
      <xdr:colOff>57600</xdr:colOff>
      <xdr:row>1</xdr:row>
      <xdr:rowOff>186120</xdr:rowOff>
    </xdr:from>
    <xdr:to>
      <xdr:col>4</xdr:col>
      <xdr:colOff>439920</xdr:colOff>
      <xdr:row>17</xdr:row>
      <xdr:rowOff>59760</xdr:rowOff>
    </xdr:to>
    <xdr:sp>
      <xdr:nvSpPr>
        <xdr:cNvPr id="36" name="CustomShape 1"/>
        <xdr:cNvSpPr/>
      </xdr:nvSpPr>
      <xdr:spPr>
        <a:xfrm>
          <a:off x="3920040" y="376560"/>
          <a:ext cx="382320" cy="29214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absolute">
    <xdr:from>
      <xdr:col>3</xdr:col>
      <xdr:colOff>190800</xdr:colOff>
      <xdr:row>1</xdr:row>
      <xdr:rowOff>186120</xdr:rowOff>
    </xdr:from>
    <xdr:to>
      <xdr:col>3</xdr:col>
      <xdr:colOff>573120</xdr:colOff>
      <xdr:row>17</xdr:row>
      <xdr:rowOff>59760</xdr:rowOff>
    </xdr:to>
    <xdr:sp>
      <xdr:nvSpPr>
        <xdr:cNvPr id="37" name="CustomShape 1"/>
        <xdr:cNvSpPr/>
      </xdr:nvSpPr>
      <xdr:spPr>
        <a:xfrm>
          <a:off x="3112920" y="376560"/>
          <a:ext cx="382320" cy="29214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absolute">
    <xdr:from>
      <xdr:col>2</xdr:col>
      <xdr:colOff>324000</xdr:colOff>
      <xdr:row>1</xdr:row>
      <xdr:rowOff>186120</xdr:rowOff>
    </xdr:from>
    <xdr:to>
      <xdr:col>2</xdr:col>
      <xdr:colOff>706320</xdr:colOff>
      <xdr:row>17</xdr:row>
      <xdr:rowOff>59760</xdr:rowOff>
    </xdr:to>
    <xdr:sp>
      <xdr:nvSpPr>
        <xdr:cNvPr id="38" name="CustomShape 1"/>
        <xdr:cNvSpPr/>
      </xdr:nvSpPr>
      <xdr:spPr>
        <a:xfrm>
          <a:off x="2305800" y="376560"/>
          <a:ext cx="382320" cy="29214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</xdr:col>
      <xdr:colOff>151920</xdr:colOff>
      <xdr:row>1</xdr:row>
      <xdr:rowOff>46800</xdr:rowOff>
    </xdr:from>
    <xdr:to>
      <xdr:col>9</xdr:col>
      <xdr:colOff>387720</xdr:colOff>
      <xdr:row>20</xdr:row>
      <xdr:rowOff>141120</xdr:rowOff>
    </xdr:to>
    <xdr:graphicFrame>
      <xdr:nvGraphicFramePr>
        <xdr:cNvPr id="39" name="Gráfico 44"/>
        <xdr:cNvGraphicFramePr/>
      </xdr:nvGraphicFramePr>
      <xdr:xfrm>
        <a:off x="1092240" y="237240"/>
        <a:ext cx="7860240" cy="3713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6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V9" activeCellId="0" sqref="V8:V9"/>
    </sheetView>
  </sheetViews>
  <sheetFormatPr defaultRowHeight="13.8"/>
  <cols>
    <col collapsed="false" hidden="false" max="3" min="1" style="1" width="11.4251012145749"/>
    <col collapsed="false" hidden="false" max="4" min="4" style="2" width="4.85425101214575"/>
    <col collapsed="false" hidden="false" max="5" min="5" style="1" width="4.85425101214575"/>
    <col collapsed="false" hidden="false" max="11" min="6" style="2" width="7.4251012145749"/>
    <col collapsed="false" hidden="false" max="27" min="12" style="1" width="7.4251012145749"/>
    <col collapsed="false" hidden="false" max="28" min="28" style="3" width="9.99595141700405"/>
    <col collapsed="false" hidden="false" max="29" min="29" style="3" width="7.4251012145749"/>
    <col collapsed="false" hidden="false" max="30" min="30" style="3" width="6"/>
    <col collapsed="false" hidden="false" max="32" min="31" style="3" width="9.57085020242915"/>
    <col collapsed="false" hidden="false" max="43" min="33" style="4" width="9.57085020242915"/>
    <col collapsed="false" hidden="false" max="1021" min="44" style="1" width="11.4251012145749"/>
    <col collapsed="false" hidden="false" max="1025" min="1022" style="0" width="11.4251012145749"/>
  </cols>
  <sheetData>
    <row r="1" customFormat="false" ht="13.8" hidden="false" customHeight="false" outlineLevel="0" collapsed="false">
      <c r="A1" s="1" t="s">
        <v>0</v>
      </c>
      <c r="B1" s="0"/>
      <c r="C1" s="0"/>
      <c r="D1" s="0"/>
      <c r="E1" s="0"/>
      <c r="F1" s="0"/>
      <c r="G1" s="0"/>
      <c r="H1" s="0"/>
      <c r="I1" s="0"/>
      <c r="J1" s="1"/>
      <c r="K1" s="1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</row>
    <row r="2" s="5" customFormat="true" ht="13.8" hidden="false" customHeight="false" outlineLevel="0" collapsed="false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5" t="s">
        <v>11</v>
      </c>
      <c r="L2" s="5" t="s">
        <v>12</v>
      </c>
      <c r="M2" s="5" t="s">
        <v>13</v>
      </c>
      <c r="N2" s="5" t="s">
        <v>14</v>
      </c>
      <c r="O2" s="5" t="s">
        <v>15</v>
      </c>
      <c r="P2" s="5" t="s">
        <v>16</v>
      </c>
      <c r="Q2" s="5" t="s">
        <v>17</v>
      </c>
      <c r="R2" s="5" t="s">
        <v>18</v>
      </c>
      <c r="S2" s="5" t="s">
        <v>19</v>
      </c>
      <c r="T2" s="5" t="s">
        <v>20</v>
      </c>
      <c r="U2" s="5" t="s">
        <v>21</v>
      </c>
      <c r="V2" s="5" t="s">
        <v>22</v>
      </c>
      <c r="W2" s="5" t="s">
        <v>23</v>
      </c>
      <c r="X2" s="5" t="s">
        <v>24</v>
      </c>
      <c r="Y2" s="5" t="s">
        <v>25</v>
      </c>
      <c r="Z2" s="5" t="s">
        <v>26</v>
      </c>
      <c r="AA2" s="5" t="s">
        <v>27</v>
      </c>
      <c r="AB2" s="5" t="s">
        <v>28</v>
      </c>
      <c r="AC2" s="6" t="s">
        <v>29</v>
      </c>
      <c r="AD2" s="6" t="s">
        <v>30</v>
      </c>
      <c r="AE2" s="6" t="s">
        <v>31</v>
      </c>
      <c r="AF2" s="6" t="s">
        <v>32</v>
      </c>
      <c r="AG2" s="6" t="s">
        <v>33</v>
      </c>
      <c r="AH2" s="6" t="s">
        <v>34</v>
      </c>
      <c r="AI2" s="6" t="s">
        <v>35</v>
      </c>
      <c r="AJ2" s="6" t="s">
        <v>36</v>
      </c>
      <c r="AK2" s="6" t="s">
        <v>37</v>
      </c>
      <c r="AL2" s="6" t="s">
        <v>38</v>
      </c>
      <c r="AM2" s="6" t="s">
        <v>39</v>
      </c>
      <c r="AN2" s="6" t="s">
        <v>40</v>
      </c>
      <c r="AO2" s="6" t="s">
        <v>41</v>
      </c>
      <c r="AP2" s="6" t="s">
        <v>42</v>
      </c>
      <c r="AQ2" s="6" t="s">
        <v>43</v>
      </c>
      <c r="AMH2" s="0"/>
      <c r="AMI2" s="0"/>
      <c r="AMJ2" s="0"/>
    </row>
    <row r="3" s="7" customFormat="true" ht="13.8" hidden="false" customHeight="false" outlineLevel="0" collapsed="false">
      <c r="A3" s="7" t="s">
        <v>44</v>
      </c>
      <c r="B3" s="8" t="n">
        <v>38642</v>
      </c>
      <c r="C3" s="9" t="n">
        <v>49.013698630137</v>
      </c>
      <c r="D3" s="10" t="s">
        <v>45</v>
      </c>
      <c r="E3" s="7" t="s">
        <v>46</v>
      </c>
      <c r="F3" s="11" t="n">
        <v>2.261</v>
      </c>
      <c r="G3" s="11" t="n">
        <v>29</v>
      </c>
      <c r="H3" s="11" t="n">
        <v>7.79655172413793</v>
      </c>
      <c r="I3" s="11"/>
      <c r="J3" s="11"/>
      <c r="K3" s="12" t="n">
        <v>4672.430786</v>
      </c>
      <c r="L3" s="12" t="n">
        <v>119.194662908163</v>
      </c>
      <c r="M3" s="12" t="n">
        <v>443.31528</v>
      </c>
      <c r="N3" s="12" t="n">
        <v>283.803683</v>
      </c>
      <c r="O3" s="12" t="n">
        <v>0</v>
      </c>
      <c r="P3" s="12" t="n">
        <v>263.189031</v>
      </c>
      <c r="Q3" s="12" t="n">
        <v>0</v>
      </c>
      <c r="R3" s="12" t="n">
        <v>0</v>
      </c>
      <c r="S3" s="12" t="n">
        <v>20.465327</v>
      </c>
      <c r="T3" s="12" t="n">
        <v>0</v>
      </c>
      <c r="U3" s="12" t="n">
        <v>0.2055</v>
      </c>
      <c r="V3" s="12" t="n">
        <v>0</v>
      </c>
      <c r="W3" s="12" t="n">
        <v>0</v>
      </c>
      <c r="X3" s="12" t="n">
        <v>832.853641</v>
      </c>
      <c r="Y3" s="12" t="n">
        <v>143.298591</v>
      </c>
      <c r="Z3" s="12" t="n">
        <v>180.173317</v>
      </c>
      <c r="AA3" s="12" t="n">
        <v>0</v>
      </c>
      <c r="AB3" s="13" t="n">
        <f aca="false">SUM(K3:AA3)</f>
        <v>6958.92981890816</v>
      </c>
      <c r="AC3" s="14" t="n">
        <f aca="false">SUM(K3:O3)</f>
        <v>5518.74441190816</v>
      </c>
      <c r="AD3" s="14" t="n">
        <f aca="false">SUM(P3:W3)</f>
        <v>283.859858</v>
      </c>
      <c r="AE3" s="15" t="n">
        <f aca="false">(C3*K3)/1000</f>
        <v>229.013114415178</v>
      </c>
      <c r="AF3" s="15" t="n">
        <f aca="false">+K3/1000</f>
        <v>4.672430786</v>
      </c>
      <c r="AG3" s="16" t="n">
        <f aca="false">(K3)/(K3+L3)</f>
        <v>0.975124378109453</v>
      </c>
      <c r="AH3" s="16" t="n">
        <f aca="false">X3/(AC3+X3)</f>
        <v>0.131125054523667</v>
      </c>
      <c r="AI3" s="16" t="n">
        <f aca="false">AD3/(AD3+X3)</f>
        <v>0.57284576472465</v>
      </c>
      <c r="AJ3" s="16" t="n">
        <f aca="false">P3/(P3+X3)</f>
        <v>0.24012662802603</v>
      </c>
      <c r="AK3" s="16" t="n">
        <f aca="false">AC3/(AC3+AD3)</f>
        <v>0.831679377051595</v>
      </c>
      <c r="AL3" s="17" t="n">
        <f aca="false">(K3+L3)/(K3+L3+Y3)</f>
        <v>0.970962351225437</v>
      </c>
      <c r="AM3" s="16" t="n">
        <f aca="false">(K3)/(X3+K3)</f>
        <v>0.848717418319866</v>
      </c>
      <c r="AN3" s="18" t="n">
        <f aca="false">K3/(M3+K3)</f>
        <v>0.913342985699322</v>
      </c>
      <c r="AO3" s="16" t="n">
        <f aca="false">(K3+L3)/(Y3+X3)</f>
        <v>4.90868666979411</v>
      </c>
      <c r="AP3" s="16" t="n">
        <f aca="false">P3/(M3+P3)</f>
        <v>0.372522894626753</v>
      </c>
      <c r="AQ3" s="19" t="n">
        <f aca="false">Y3/(Y3+X3)</f>
        <v>0.146799429743044</v>
      </c>
      <c r="AMH3" s="0"/>
      <c r="AMI3" s="0"/>
      <c r="AMJ3" s="0"/>
    </row>
    <row r="4" customFormat="false" ht="13.8" hidden="false" customHeight="false" outlineLevel="0" collapsed="false">
      <c r="A4" s="7" t="s">
        <v>47</v>
      </c>
      <c r="B4" s="8" t="n">
        <v>38706</v>
      </c>
      <c r="C4" s="9" t="n">
        <v>56</v>
      </c>
      <c r="D4" s="10" t="s">
        <v>45</v>
      </c>
      <c r="E4" s="7" t="s">
        <v>46</v>
      </c>
      <c r="F4" s="11" t="n">
        <v>1.62</v>
      </c>
      <c r="G4" s="11" t="n">
        <v>19</v>
      </c>
      <c r="H4" s="11" t="n">
        <v>8.52631578947369</v>
      </c>
      <c r="I4" s="11"/>
      <c r="J4" s="11"/>
      <c r="K4" s="12" t="n">
        <v>7773.729585</v>
      </c>
      <c r="L4" s="12" t="n">
        <v>155.4745917</v>
      </c>
      <c r="M4" s="12" t="n">
        <v>1298.4868</v>
      </c>
      <c r="N4" s="12" t="n">
        <v>310.2723155</v>
      </c>
      <c r="O4" s="12" t="n">
        <v>0</v>
      </c>
      <c r="P4" s="12" t="n">
        <v>293.008094</v>
      </c>
      <c r="Q4" s="12" t="n">
        <v>35.817095</v>
      </c>
      <c r="R4" s="12" t="n">
        <v>58.932675</v>
      </c>
      <c r="S4" s="12" t="n">
        <v>24.905119</v>
      </c>
      <c r="T4" s="12" t="n">
        <v>0</v>
      </c>
      <c r="U4" s="12" t="n">
        <v>0.322</v>
      </c>
      <c r="V4" s="12" t="n">
        <v>0.0205</v>
      </c>
      <c r="W4" s="12" t="n">
        <v>1.4576695</v>
      </c>
      <c r="X4" s="12" t="n">
        <v>1472.5794245</v>
      </c>
      <c r="Y4" s="12" t="n">
        <v>339.969305</v>
      </c>
      <c r="Z4" s="12" t="n">
        <v>290.0490705</v>
      </c>
      <c r="AA4" s="12" t="n">
        <v>0</v>
      </c>
      <c r="AB4" s="13" t="n">
        <f aca="false">SUM(K4:AA4)</f>
        <v>12055.0242447</v>
      </c>
      <c r="AC4" s="13" t="n">
        <f aca="false">SUM(K4:O4)</f>
        <v>9537.9632922</v>
      </c>
      <c r="AD4" s="13" t="n">
        <f aca="false">SUM(P4:W4)</f>
        <v>414.4631525</v>
      </c>
      <c r="AE4" s="15" t="n">
        <f aca="false">(C4*K4)/1000</f>
        <v>435.32885676</v>
      </c>
      <c r="AF4" s="15" t="n">
        <f aca="false">+K4/1000</f>
        <v>7.773729585</v>
      </c>
      <c r="AG4" s="16" t="n">
        <f aca="false">(K4)/(K4+L4)</f>
        <v>0.980392156862745</v>
      </c>
      <c r="AH4" s="16" t="n">
        <f aca="false">X4/(AC4+X4)</f>
        <v>0.133742673943447</v>
      </c>
      <c r="AI4" s="16" t="n">
        <f aca="false">AD4/(AD4+X4)</f>
        <v>0.56172768377684</v>
      </c>
      <c r="AJ4" s="16"/>
      <c r="AK4" s="16" t="n">
        <f aca="false">AC4/(AC4+AD4)</f>
        <v>0.834807218475024</v>
      </c>
      <c r="AL4" s="17" t="n">
        <f aca="false">(K4+L4)/(K4+L4+Y4)</f>
        <v>0.958887148062335</v>
      </c>
      <c r="AM4" s="16" t="n">
        <f aca="false">(K4)/(X4+K4)</f>
        <v>0.840738674968896</v>
      </c>
      <c r="AN4" s="16" t="n">
        <f aca="false">K4/(M4+K4)</f>
        <v>0.856872152857055</v>
      </c>
      <c r="AO4" s="16" t="n">
        <f aca="false">(K4+L4)/(Y4+X4)</f>
        <v>4.37461572626922</v>
      </c>
      <c r="AP4" s="16" t="n">
        <f aca="false">P4/(M4+P4)</f>
        <v>0.184108723882591</v>
      </c>
      <c r="AQ4" s="19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</row>
    <row r="5" customFormat="false" ht="13.8" hidden="false" customHeight="false" outlineLevel="0" collapsed="false">
      <c r="A5" s="7" t="s">
        <v>48</v>
      </c>
      <c r="B5" s="8" t="n">
        <v>38770</v>
      </c>
      <c r="C5" s="9" t="n">
        <v>36.958904109589</v>
      </c>
      <c r="D5" s="10" t="s">
        <v>45</v>
      </c>
      <c r="E5" s="7" t="s">
        <v>46</v>
      </c>
      <c r="F5" s="11" t="n">
        <v>1.2</v>
      </c>
      <c r="G5" s="11" t="n">
        <v>68</v>
      </c>
      <c r="H5" s="11" t="n">
        <v>6.20588235294118</v>
      </c>
      <c r="I5" s="11"/>
      <c r="J5" s="11"/>
      <c r="K5" s="12" t="n">
        <v>453.50449</v>
      </c>
      <c r="L5" s="12" t="n">
        <v>112.06140541604</v>
      </c>
      <c r="M5" s="12" t="n">
        <v>88.2383</v>
      </c>
      <c r="N5" s="12" t="n">
        <v>42.24494</v>
      </c>
      <c r="O5" s="12" t="n">
        <v>0</v>
      </c>
      <c r="P5" s="12" t="n">
        <v>23.17661</v>
      </c>
      <c r="Q5" s="12" t="n">
        <v>3.20884</v>
      </c>
      <c r="R5" s="12" t="n">
        <v>12.87055</v>
      </c>
      <c r="S5" s="12" t="n">
        <v>16.86939</v>
      </c>
      <c r="T5" s="12" t="n">
        <v>0</v>
      </c>
      <c r="U5" s="12" t="n">
        <v>0</v>
      </c>
      <c r="V5" s="12" t="n">
        <v>0</v>
      </c>
      <c r="W5" s="12" t="n">
        <v>0</v>
      </c>
      <c r="X5" s="12" t="n">
        <v>133.00318</v>
      </c>
      <c r="Y5" s="12" t="n">
        <v>32.51474</v>
      </c>
      <c r="Z5" s="12" t="n">
        <v>37.82499</v>
      </c>
      <c r="AA5" s="12" t="n">
        <v>0</v>
      </c>
      <c r="AB5" s="13" t="n">
        <f aca="false">SUM(K5:AA5)</f>
        <v>955.51743541604</v>
      </c>
      <c r="AC5" s="13" t="n">
        <f aca="false">SUM(K5:O5)</f>
        <v>696.04913541604</v>
      </c>
      <c r="AD5" s="13" t="n">
        <f aca="false">SUM(P5:W5)</f>
        <v>56.12539</v>
      </c>
      <c r="AE5" s="15" t="n">
        <f aca="false">(C5*K5)/1000</f>
        <v>16.7610289591781</v>
      </c>
      <c r="AF5" s="15" t="n">
        <f aca="false">+K5/1000</f>
        <v>0.45350449</v>
      </c>
      <c r="AG5" s="16" t="n">
        <f aca="false">(K5)/(K5+L5)</f>
        <v>0.801859683682649</v>
      </c>
      <c r="AH5" s="16" t="n">
        <f aca="false">X5/(AC5+X5)</f>
        <v>0.160427970016893</v>
      </c>
      <c r="AI5" s="16" t="n">
        <f aca="false">AD5/(AD5+X5)</f>
        <v>0.587115582366532</v>
      </c>
      <c r="AJ5" s="16" t="n">
        <f aca="false">P5/(P5+X5)</f>
        <v>0.14839698529496</v>
      </c>
      <c r="AK5" s="16" t="n">
        <f aca="false">AC5/(AC5+AD5)</f>
        <v>0.786338303774711</v>
      </c>
      <c r="AL5" s="17" t="n">
        <f aca="false">(K5+L5)/(K5+L5+Y5)</f>
        <v>0.945634855779302</v>
      </c>
      <c r="AM5" s="16" t="n">
        <f aca="false">(K5)/(X5+K5)</f>
        <v>0.773228575169358</v>
      </c>
      <c r="AN5" s="16" t="n">
        <f aca="false">K5/(M5+K5)</f>
        <v>0.837121413281753</v>
      </c>
      <c r="AO5" s="16" t="n">
        <f aca="false">(K5+L5)/(Y5+X5)</f>
        <v>3.41694660865748</v>
      </c>
      <c r="AP5" s="16" t="n">
        <f aca="false">P5/(M5+P5)</f>
        <v>0.2080207218226</v>
      </c>
      <c r="AQ5" s="19" t="n">
        <f aca="false">Y5/(Y5+X5)</f>
        <v>0.19644241541943</v>
      </c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</row>
    <row r="6" customFormat="false" ht="13.8" hidden="false" customHeight="false" outlineLevel="0" collapsed="false">
      <c r="A6" s="7" t="s">
        <v>49</v>
      </c>
      <c r="B6" s="8" t="n">
        <v>38864</v>
      </c>
      <c r="C6" s="9" t="n">
        <v>21.4794520547945</v>
      </c>
      <c r="D6" s="10" t="s">
        <v>45</v>
      </c>
      <c r="E6" s="7" t="s">
        <v>50</v>
      </c>
      <c r="F6" s="11" t="n">
        <v>2.051</v>
      </c>
      <c r="G6" s="11" t="n">
        <v>39.2</v>
      </c>
      <c r="H6" s="11" t="n">
        <v>5.23214285714286</v>
      </c>
      <c r="I6" s="11" t="n">
        <v>113.146836097857</v>
      </c>
      <c r="J6" s="11" t="n">
        <v>118.265521440821</v>
      </c>
      <c r="K6" s="12" t="n">
        <v>540.837769793765</v>
      </c>
      <c r="L6" s="12" t="n">
        <v>127.523556168962</v>
      </c>
      <c r="M6" s="12" t="n">
        <v>94.3015976886409</v>
      </c>
      <c r="N6" s="12" t="n">
        <v>52.1050408631439</v>
      </c>
      <c r="O6" s="12" t="n">
        <v>0</v>
      </c>
      <c r="P6" s="12" t="n">
        <v>60.1265309029888</v>
      </c>
      <c r="Q6" s="12" t="n">
        <v>0</v>
      </c>
      <c r="R6" s="12" t="n">
        <v>22.922118398076</v>
      </c>
      <c r="S6" s="12" t="n">
        <v>20.1249846441354</v>
      </c>
      <c r="T6" s="12" t="n">
        <v>18.3052658034222</v>
      </c>
      <c r="U6" s="12" t="n">
        <v>0</v>
      </c>
      <c r="V6" s="12" t="n">
        <v>0</v>
      </c>
      <c r="W6" s="12" t="n">
        <v>0</v>
      </c>
      <c r="X6" s="12" t="n">
        <v>145.668128722413</v>
      </c>
      <c r="Y6" s="12" t="n">
        <v>23.6697778264967</v>
      </c>
      <c r="Z6" s="12" t="n">
        <v>34.5943452407351</v>
      </c>
      <c r="AA6" s="12" t="n">
        <v>0</v>
      </c>
      <c r="AB6" s="13" t="n">
        <f aca="false">SUM(K6:AA6)</f>
        <v>1140.17911605278</v>
      </c>
      <c r="AC6" s="13" t="n">
        <f aca="false">SUM(K6:O6)</f>
        <v>814.767964514511</v>
      </c>
      <c r="AD6" s="13" t="n">
        <f aca="false">SUM(P6:W6)</f>
        <v>121.478899748622</v>
      </c>
      <c r="AE6" s="15" t="n">
        <f aca="false">(C6*K6)/1000</f>
        <v>11.6168989457072</v>
      </c>
      <c r="AF6" s="15" t="n">
        <f aca="false">+K6/1000</f>
        <v>0.540837769793765</v>
      </c>
      <c r="AG6" s="16" t="n">
        <f aca="false">(K6)/(K6+L6)</f>
        <v>0.809199678055469</v>
      </c>
      <c r="AH6" s="16" t="n">
        <f aca="false">X6/(AC6+X6)</f>
        <v>0.151668736471026</v>
      </c>
      <c r="AI6" s="16" t="n">
        <f aca="false">AD6/(AD6+X6)</f>
        <v>0.647134737705012</v>
      </c>
      <c r="AJ6" s="16" t="n">
        <f aca="false">P6/(P6+X6)</f>
        <v>0.292167595662755</v>
      </c>
      <c r="AK6" s="16" t="n">
        <f aca="false">AC6/(AC6+AD6)</f>
        <v>0.753079465389566</v>
      </c>
      <c r="AL6" s="17" t="n">
        <f aca="false">(K6+L6)/(K6+L6+Y6)</f>
        <v>0.96579665610853</v>
      </c>
      <c r="AM6" s="16" t="n">
        <f aca="false">(K6)/(X6+K6)</f>
        <v>0.787812269294026</v>
      </c>
      <c r="AN6" s="16" t="n">
        <f aca="false">K6/(M6+K6)</f>
        <v>0.851526133449359</v>
      </c>
      <c r="AO6" s="16" t="n">
        <f aca="false">(K6+L6)/(Y6+X6)</f>
        <v>3.94690910962504</v>
      </c>
      <c r="AP6" s="16" t="n">
        <f aca="false">P6/(M6+P6)</f>
        <v>0.389349605226309</v>
      </c>
      <c r="AQ6" s="19" t="n">
        <f aca="false">Y6/(Y6+X6)</f>
        <v>0.139778377499076</v>
      </c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</row>
    <row r="7" customFormat="false" ht="13.8" hidden="false" customHeight="false" outlineLevel="0" collapsed="false">
      <c r="A7" s="7" t="s">
        <v>51</v>
      </c>
      <c r="B7" s="8" t="n">
        <v>38990</v>
      </c>
      <c r="C7" s="9" t="n">
        <v>37.2602739726027</v>
      </c>
      <c r="D7" s="10" t="s">
        <v>45</v>
      </c>
      <c r="E7" s="7" t="s">
        <v>46</v>
      </c>
      <c r="F7" s="11" t="n">
        <v>0.84</v>
      </c>
      <c r="G7" s="11" t="n">
        <v>29</v>
      </c>
      <c r="H7" s="11" t="n">
        <v>2.89655172413793</v>
      </c>
      <c r="I7" s="11" t="n">
        <v>69.8912466666667</v>
      </c>
      <c r="J7" s="11" t="n">
        <v>106.607366666667</v>
      </c>
      <c r="K7" s="12" t="n">
        <v>581.942207596871</v>
      </c>
      <c r="L7" s="12" t="n">
        <v>49.4081679720293</v>
      </c>
      <c r="M7" s="12" t="n">
        <v>78.7450634590728</v>
      </c>
      <c r="N7" s="12" t="n">
        <v>96.9109288460883</v>
      </c>
      <c r="O7" s="12" t="n">
        <v>0</v>
      </c>
      <c r="P7" s="12" t="n">
        <v>48.8450552564352</v>
      </c>
      <c r="Q7" s="12" t="n">
        <v>0</v>
      </c>
      <c r="R7" s="12" t="n">
        <v>17.0144710585482</v>
      </c>
      <c r="S7" s="12" t="n">
        <v>18.8277103294119</v>
      </c>
      <c r="T7" s="12" t="n">
        <v>19.2051609478803</v>
      </c>
      <c r="U7" s="12" t="n">
        <v>0.018445</v>
      </c>
      <c r="V7" s="12" t="n">
        <v>0.0632</v>
      </c>
      <c r="W7" s="12" t="n">
        <v>0</v>
      </c>
      <c r="X7" s="12" t="n">
        <v>181.877021820195</v>
      </c>
      <c r="Y7" s="12"/>
      <c r="Z7" s="12" t="n">
        <v>35.7952637914399</v>
      </c>
      <c r="AA7" s="12" t="n">
        <v>0</v>
      </c>
      <c r="AB7" s="13" t="n">
        <f aca="false">SUM(K7:AA7)</f>
        <v>1128.65269607797</v>
      </c>
      <c r="AC7" s="13" t="n">
        <f aca="false">SUM(K7:O7)</f>
        <v>807.006367874062</v>
      </c>
      <c r="AD7" s="13" t="n">
        <f aca="false">SUM(P7:W7)</f>
        <v>103.974042592276</v>
      </c>
      <c r="AE7" s="15" t="n">
        <f aca="false">(C7*K7)/1000</f>
        <v>21.6833260912807</v>
      </c>
      <c r="AF7" s="15" t="n">
        <f aca="false">+K7/1000</f>
        <v>0.581942207596871</v>
      </c>
      <c r="AG7" s="16" t="n">
        <f aca="false">(K7)/(K7+L7)</f>
        <v>0.921742078750633</v>
      </c>
      <c r="AH7" s="16" t="n">
        <f aca="false">X7/(AC7+X7)</f>
        <v>0.183921606648108</v>
      </c>
      <c r="AI7" s="16" t="n">
        <f aca="false">AD7/(AD7+X7)</f>
        <v>0.611215821994651</v>
      </c>
      <c r="AJ7" s="16" t="n">
        <f aca="false">P7/(P7+X7)</f>
        <v>0.211705164392275</v>
      </c>
      <c r="AK7" s="16" t="n">
        <f aca="false">AC7/(AC7+AD7)</f>
        <v>0.738381840896052</v>
      </c>
      <c r="AL7" s="17"/>
      <c r="AM7" s="16" t="n">
        <f aca="false">(K7)/(X7+K7)</f>
        <v>0.761884730292794</v>
      </c>
      <c r="AN7" s="16" t="n">
        <f aca="false">K7/(M7+K7)</f>
        <v>0.880813409144059</v>
      </c>
      <c r="AO7" s="16" t="n">
        <f aca="false">(K7+L7)/(Y7+X7)</f>
        <v>3.47130368229285</v>
      </c>
      <c r="AP7" s="16" t="n">
        <f aca="false">P7/(M7+P7)</f>
        <v>0.382827884699651</v>
      </c>
      <c r="AQ7" s="19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</row>
    <row r="8" customFormat="false" ht="13.8" hidden="false" customHeight="false" outlineLevel="0" collapsed="false">
      <c r="A8" s="7" t="s">
        <v>52</v>
      </c>
      <c r="B8" s="8" t="n">
        <v>39128</v>
      </c>
      <c r="C8" s="9" t="n">
        <v>67.3150684931507</v>
      </c>
      <c r="D8" s="10" t="s">
        <v>45</v>
      </c>
      <c r="E8" s="7" t="s">
        <v>46</v>
      </c>
      <c r="F8" s="11" t="n">
        <v>0.95231</v>
      </c>
      <c r="G8" s="11" t="n">
        <v>26.6</v>
      </c>
      <c r="H8" s="11" t="n">
        <v>3.58011278195489</v>
      </c>
      <c r="I8" s="11" t="n">
        <v>104.259535</v>
      </c>
      <c r="J8" s="11" t="n">
        <v>94.2266633333333</v>
      </c>
      <c r="K8" s="12" t="n">
        <v>2518.32070396535</v>
      </c>
      <c r="L8" s="12" t="n">
        <v>110.848334016481</v>
      </c>
      <c r="M8" s="12" t="n">
        <v>535.758030717113</v>
      </c>
      <c r="N8" s="12" t="n">
        <v>446.1447652642</v>
      </c>
      <c r="O8" s="12" t="n">
        <v>0</v>
      </c>
      <c r="P8" s="12" t="n">
        <v>356.018369384581</v>
      </c>
      <c r="Q8" s="12" t="n">
        <v>0</v>
      </c>
      <c r="R8" s="12" t="n">
        <v>122.513550374496</v>
      </c>
      <c r="S8" s="12" t="n">
        <v>81.6394823885313</v>
      </c>
      <c r="T8" s="12" t="n">
        <v>78.3728554153384</v>
      </c>
      <c r="U8" s="12" t="n">
        <v>0.3015</v>
      </c>
      <c r="V8" s="12" t="n">
        <v>0.2081</v>
      </c>
      <c r="W8" s="12" t="n">
        <v>0</v>
      </c>
      <c r="X8" s="12" t="n">
        <v>646.178985565674</v>
      </c>
      <c r="Y8" s="12" t="n">
        <v>124.513682616781</v>
      </c>
      <c r="Z8" s="12" t="n">
        <v>104.145139401464</v>
      </c>
      <c r="AA8" s="12" t="n">
        <v>0</v>
      </c>
      <c r="AB8" s="13" t="n">
        <f aca="false">SUM(K8:AA8)</f>
        <v>5124.96349911001</v>
      </c>
      <c r="AC8" s="13" t="n">
        <f aca="false">SUM(K8:O8)</f>
        <v>3611.07183396315</v>
      </c>
      <c r="AD8" s="13" t="n">
        <f aca="false">SUM(P8:W8)</f>
        <v>639.053857562947</v>
      </c>
      <c r="AE8" s="15" t="n">
        <f aca="false">(C8*K8)/1000</f>
        <v>169.520930675147</v>
      </c>
      <c r="AF8" s="15" t="n">
        <f aca="false">+K8/1000</f>
        <v>2.51832070396535</v>
      </c>
      <c r="AG8" s="16" t="n">
        <f aca="false">(K8)/(K8+L8)</f>
        <v>0.957839023503194</v>
      </c>
      <c r="AH8" s="16" t="n">
        <f aca="false">X8/(AC8+X8)</f>
        <v>0.151783160766927</v>
      </c>
      <c r="AI8" s="16" t="n">
        <f aca="false">AD8/(AD8+X8)</f>
        <v>0.665525224800473</v>
      </c>
      <c r="AJ8" s="16" t="n">
        <f aca="false">P8/(P8+X8)</f>
        <v>0.355237785877266</v>
      </c>
      <c r="AK8" s="16" t="n">
        <f aca="false">AC8/(AC8+AD8)</f>
        <v>0.737432875667029</v>
      </c>
      <c r="AL8" s="17" t="n">
        <f aca="false">(K8+L8)/(K8+L8+Y8)</f>
        <v>0.954782850730997</v>
      </c>
      <c r="AM8" s="16" t="n">
        <f aca="false">(K8)/(X8+K8)</f>
        <v>0.795803744995331</v>
      </c>
      <c r="AN8" s="16" t="n">
        <f aca="false">K8/(M8+K8)</f>
        <v>0.824576221747991</v>
      </c>
      <c r="AO8" s="16" t="n">
        <f aca="false">(K8+L8)/(Y8+X8)</f>
        <v>3.41143642144965</v>
      </c>
      <c r="AP8" s="16" t="n">
        <f aca="false">P8/(M8+P8)</f>
        <v>0.399223806936338</v>
      </c>
      <c r="AQ8" s="19" t="n">
        <f aca="false">Y8/(Y8+X8)</f>
        <v>0.161560746270527</v>
      </c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</row>
    <row r="9" customFormat="false" ht="13.8" hidden="false" customHeight="false" outlineLevel="0" collapsed="false">
      <c r="A9" s="7" t="s">
        <v>53</v>
      </c>
      <c r="B9" s="8" t="n">
        <v>39217</v>
      </c>
      <c r="C9" s="9" t="n">
        <v>63.5616438356164</v>
      </c>
      <c r="D9" s="10" t="s">
        <v>45</v>
      </c>
      <c r="E9" s="7" t="s">
        <v>50</v>
      </c>
      <c r="F9" s="11" t="n">
        <v>2.5463</v>
      </c>
      <c r="G9" s="11" t="n">
        <v>72</v>
      </c>
      <c r="H9" s="11" t="n">
        <v>3.53652777777778</v>
      </c>
      <c r="I9" s="11" t="n">
        <v>111.017960814107</v>
      </c>
      <c r="J9" s="11" t="n">
        <v>111.525467880589</v>
      </c>
      <c r="K9" s="12" t="n">
        <v>363.702244432248</v>
      </c>
      <c r="L9" s="12" t="n">
        <v>315.66405293381</v>
      </c>
      <c r="M9" s="12" t="n">
        <v>69.043601921826</v>
      </c>
      <c r="N9" s="12" t="n">
        <v>37.7503602755915</v>
      </c>
      <c r="O9" s="12" t="n">
        <v>2.55698269505565</v>
      </c>
      <c r="P9" s="12" t="n">
        <v>37.3568918767571</v>
      </c>
      <c r="Q9" s="12" t="n">
        <v>0</v>
      </c>
      <c r="R9" s="12" t="n">
        <v>14.4801482513942</v>
      </c>
      <c r="S9" s="12" t="n">
        <v>15.6822195130268</v>
      </c>
      <c r="T9" s="12" t="n">
        <v>14.8772883620043</v>
      </c>
      <c r="U9" s="12" t="n">
        <v>0</v>
      </c>
      <c r="V9" s="12" t="n">
        <v>0</v>
      </c>
      <c r="W9" s="12" t="n">
        <v>0</v>
      </c>
      <c r="X9" s="12" t="n">
        <v>101.375988260837</v>
      </c>
      <c r="Y9" s="12"/>
      <c r="Z9" s="12" t="n">
        <v>20.7853702077459</v>
      </c>
      <c r="AA9" s="12" t="n">
        <v>0</v>
      </c>
      <c r="AB9" s="13" t="n">
        <f aca="false">SUM(K9:AA9)</f>
        <v>993.275148730296</v>
      </c>
      <c r="AC9" s="13" t="n">
        <f aca="false">SUM(K9:O9)</f>
        <v>788.717242258531</v>
      </c>
      <c r="AD9" s="13" t="n">
        <f aca="false">SUM(P9:W9)</f>
        <v>82.3965480031824</v>
      </c>
      <c r="AE9" s="15" t="n">
        <f aca="false">(C9*K9)/1000</f>
        <v>23.1175125228168</v>
      </c>
      <c r="AF9" s="15" t="n">
        <f aca="false">+K9/1000</f>
        <v>0.363702244432248</v>
      </c>
      <c r="AG9" s="16" t="n">
        <f aca="false">(K9)/(K9+L9)</f>
        <v>0.535355147646185</v>
      </c>
      <c r="AH9" s="16" t="n">
        <f aca="false">X9/(AC9+X9)</f>
        <v>0.113893674038712</v>
      </c>
      <c r="AI9" s="16" t="n">
        <f aca="false">AD9/(AD9+X9)</f>
        <v>0.644480053229243</v>
      </c>
      <c r="AJ9" s="16" t="n">
        <f aca="false">P9/(P9+X9)</f>
        <v>0.269272084885045</v>
      </c>
      <c r="AK9" s="16" t="n">
        <f aca="false">AC9/(AC9+AD9)</f>
        <v>0.811028824854884</v>
      </c>
      <c r="AL9" s="17"/>
      <c r="AM9" s="16" t="n">
        <f aca="false">(K9)/(X9+K9)</f>
        <v>0.78202379484886</v>
      </c>
      <c r="AN9" s="16" t="n">
        <f aca="false">K9/(M9+K9)</f>
        <v>0.840452305889184</v>
      </c>
      <c r="AO9" s="16" t="n">
        <f aca="false">(K9+L9)/(Y9+X9)</f>
        <v>6.70145178380967</v>
      </c>
      <c r="AP9" s="16" t="n">
        <f aca="false">P9/(M9+P9)</f>
        <v>0.351096978435776</v>
      </c>
      <c r="AQ9" s="19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</row>
    <row r="10" customFormat="false" ht="13.8" hidden="false" customHeight="false" outlineLevel="0" collapsed="false">
      <c r="A10" s="7" t="s">
        <v>54</v>
      </c>
      <c r="B10" s="8" t="n">
        <v>39296</v>
      </c>
      <c r="C10" s="9" t="n">
        <v>36.5205479452055</v>
      </c>
      <c r="D10" s="10" t="s">
        <v>45</v>
      </c>
      <c r="E10" s="7" t="s">
        <v>50</v>
      </c>
      <c r="F10" s="11" t="n">
        <v>1.02</v>
      </c>
      <c r="G10" s="11" t="n">
        <v>63.9</v>
      </c>
      <c r="H10" s="11" t="n">
        <v>1.5962441314554</v>
      </c>
      <c r="I10" s="11" t="n">
        <v>98.8176177685715</v>
      </c>
      <c r="J10" s="11" t="n">
        <v>105.706927492554</v>
      </c>
      <c r="K10" s="12" t="n">
        <v>262.023580350029</v>
      </c>
      <c r="L10" s="12" t="n">
        <v>123.679166200363</v>
      </c>
      <c r="M10" s="12" t="n">
        <v>49.0186914696951</v>
      </c>
      <c r="N10" s="12" t="n">
        <v>23.9733204686936</v>
      </c>
      <c r="O10" s="12" t="n">
        <v>0</v>
      </c>
      <c r="P10" s="12" t="n">
        <v>23.3299510528226</v>
      </c>
      <c r="Q10" s="12" t="n">
        <v>0</v>
      </c>
      <c r="R10" s="12" t="n">
        <v>11.3284073984531</v>
      </c>
      <c r="S10" s="12" t="n">
        <v>12.4994195543856</v>
      </c>
      <c r="T10" s="12" t="n">
        <v>9.40791747690068</v>
      </c>
      <c r="U10" s="12" t="n">
        <v>0.0284</v>
      </c>
      <c r="V10" s="12" t="n">
        <v>0.0096</v>
      </c>
      <c r="W10" s="12" t="n">
        <v>0</v>
      </c>
      <c r="X10" s="12" t="n">
        <v>52.4719203756411</v>
      </c>
      <c r="Y10" s="12" t="n">
        <v>7.16338546253682</v>
      </c>
      <c r="Z10" s="12" t="n">
        <v>23.2057033918505</v>
      </c>
      <c r="AA10" s="12" t="n">
        <v>0</v>
      </c>
      <c r="AB10" s="13" t="n">
        <f aca="false">SUM(K10:AA10)</f>
        <v>598.139463201371</v>
      </c>
      <c r="AC10" s="13" t="n">
        <f aca="false">SUM(K10:O10)</f>
        <v>458.694758488781</v>
      </c>
      <c r="AD10" s="13" t="n">
        <f aca="false">SUM(P10:W10)</f>
        <v>56.603695482562</v>
      </c>
      <c r="AE10" s="15" t="n">
        <f aca="false">(C10*K10)/1000</f>
        <v>9.56924472894765</v>
      </c>
      <c r="AF10" s="15" t="n">
        <f aca="false">+K10/1000</f>
        <v>0.262023580350029</v>
      </c>
      <c r="AG10" s="16" t="n">
        <f aca="false">(K10)/(K10+L10)</f>
        <v>0.679340716895299</v>
      </c>
      <c r="AH10" s="16" t="n">
        <f aca="false">X10/(AC10+X10)</f>
        <v>0.102651292709864</v>
      </c>
      <c r="AI10" s="16" t="n">
        <f aca="false">AD10/(AD10+X10)</f>
        <v>0.675268457817261</v>
      </c>
      <c r="AJ10" s="16" t="n">
        <f aca="false">P10/(P10+X10)</f>
        <v>0.307775396743862</v>
      </c>
      <c r="AK10" s="16" t="n">
        <f aca="false">AC10/(AC10+AD10)</f>
        <v>0.807833732667837</v>
      </c>
      <c r="AL10" s="17" t="n">
        <f aca="false">(K10+L10)/(K10+L10+Y10)</f>
        <v>0.981766345126688</v>
      </c>
      <c r="AM10" s="16" t="n">
        <f aca="false">(K10)/(X10+K10)</f>
        <v>0.833155258963747</v>
      </c>
      <c r="AN10" s="16" t="n">
        <f aca="false">K10/(M10+K10)</f>
        <v>0.842405049375071</v>
      </c>
      <c r="AO10" s="16" t="n">
        <f aca="false">(K10+L10)/(Y10+X10)</f>
        <v>6.46769126324275</v>
      </c>
      <c r="AP10" s="16" t="n">
        <f aca="false">P10/(M10+P10)</f>
        <v>0.322465636387876</v>
      </c>
      <c r="AQ10" s="19" t="n">
        <f aca="false">Y10/(Y10+X10)</f>
        <v>0.120119874659063</v>
      </c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</row>
    <row r="11" customFormat="false" ht="13.8" hidden="false" customHeight="false" outlineLevel="0" collapsed="false">
      <c r="A11" s="7" t="s">
        <v>55</v>
      </c>
      <c r="B11" s="8" t="n">
        <v>39662</v>
      </c>
      <c r="C11" s="9" t="n">
        <v>56.9315068493151</v>
      </c>
      <c r="D11" s="10" t="s">
        <v>45</v>
      </c>
      <c r="E11" s="7" t="s">
        <v>50</v>
      </c>
      <c r="F11" s="11" t="n">
        <v>1.7151</v>
      </c>
      <c r="G11" s="11" t="n">
        <v>38.54</v>
      </c>
      <c r="H11" s="11" t="n">
        <v>4.45018162947587</v>
      </c>
      <c r="I11" s="11" t="n">
        <v>103.838725</v>
      </c>
      <c r="J11" s="11" t="n">
        <v>86.0920133333333</v>
      </c>
      <c r="K11" s="12" t="n">
        <v>757.218821029116</v>
      </c>
      <c r="L11" s="12" t="n">
        <v>131.462291762185</v>
      </c>
      <c r="M11" s="12" t="n">
        <v>71.285</v>
      </c>
      <c r="N11" s="12" t="n">
        <v>128.621572760512</v>
      </c>
      <c r="O11" s="12" t="n">
        <v>0</v>
      </c>
      <c r="P11" s="12" t="n">
        <v>81.3658759590688</v>
      </c>
      <c r="Q11" s="12" t="n">
        <v>0</v>
      </c>
      <c r="R11" s="12" t="n">
        <v>20.3218778317025</v>
      </c>
      <c r="S11" s="12" t="n">
        <v>35.7252265457213</v>
      </c>
      <c r="T11" s="12" t="n">
        <v>27.8002459240881</v>
      </c>
      <c r="U11" s="12" t="n">
        <v>0.0174</v>
      </c>
      <c r="V11" s="12" t="n">
        <v>0.04152</v>
      </c>
      <c r="W11" s="12" t="n">
        <v>0</v>
      </c>
      <c r="X11" s="12" t="n">
        <v>199.750773612763</v>
      </c>
      <c r="Y11" s="12" t="n">
        <v>48.1048410428714</v>
      </c>
      <c r="Z11" s="12" t="n">
        <v>39.8464043643506</v>
      </c>
      <c r="AA11" s="12" t="n">
        <v>0</v>
      </c>
      <c r="AB11" s="13" t="n">
        <f aca="false">SUM(K11:AA11)</f>
        <v>1541.56185083238</v>
      </c>
      <c r="AC11" s="13" t="n">
        <f aca="false">SUM(K11:O11)</f>
        <v>1088.58768555181</v>
      </c>
      <c r="AD11" s="13" t="n">
        <f aca="false">SUM(P11:W11)</f>
        <v>165.272146260581</v>
      </c>
      <c r="AE11" s="15" t="n">
        <f aca="false">(C11*K11)/1000</f>
        <v>43.1096084958494</v>
      </c>
      <c r="AF11" s="15" t="n">
        <f aca="false">+K11/1000</f>
        <v>0.757218821029116</v>
      </c>
      <c r="AG11" s="16" t="n">
        <f aca="false">(K11)/(K11+L11)</f>
        <v>0.852070343489951</v>
      </c>
      <c r="AH11" s="16" t="n">
        <f aca="false">X11/(AC11+X11)</f>
        <v>0.155045261741462</v>
      </c>
      <c r="AI11" s="16" t="n">
        <f aca="false">AD11/(AD11+X11)</f>
        <v>0.646354036853652</v>
      </c>
      <c r="AJ11" s="16" t="n">
        <f aca="false">P11/(P11+X11)</f>
        <v>0.289438125002546</v>
      </c>
      <c r="AK11" s="16" t="n">
        <f aca="false">AC11/(AC11+AD11)</f>
        <v>0.748854995246207</v>
      </c>
      <c r="AL11" s="17" t="n">
        <f aca="false">(K11+L11)/(K11+L11+Y11)</f>
        <v>0.948649058148254</v>
      </c>
      <c r="AM11" s="16" t="n">
        <f aca="false">(K11)/(X11+K11)</f>
        <v>0.791267377008446</v>
      </c>
      <c r="AN11" s="16" t="n">
        <f aca="false">K11/(M11+K11)</f>
        <v>0.91395935879758</v>
      </c>
      <c r="AO11" s="16" t="n">
        <f aca="false">(K11+L11)/(Y11+X11)</f>
        <v>3.58547904604064</v>
      </c>
      <c r="AP11" s="16" t="n">
        <f aca="false">P11/(M11+P11)</f>
        <v>0.53301938457848</v>
      </c>
      <c r="AQ11" s="19" t="n">
        <f aca="false">Y11/(Y11+X11)</f>
        <v>0.194084128817123</v>
      </c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</row>
    <row r="12" customFormat="false" ht="13.8" hidden="false" customHeight="false" outlineLevel="0" collapsed="false">
      <c r="A12" s="7" t="s">
        <v>56</v>
      </c>
      <c r="B12" s="8" t="n">
        <v>39775</v>
      </c>
      <c r="C12" s="9" t="n">
        <v>99.3150684931507</v>
      </c>
      <c r="D12" s="10" t="s">
        <v>45</v>
      </c>
      <c r="E12" s="7" t="s">
        <v>46</v>
      </c>
      <c r="F12" s="11" t="n">
        <v>3.96163</v>
      </c>
      <c r="G12" s="11" t="n">
        <v>73.4</v>
      </c>
      <c r="H12" s="11" t="n">
        <v>5.39731607629428</v>
      </c>
      <c r="I12" s="11" t="n">
        <v>95.58745875</v>
      </c>
      <c r="J12" s="11" t="n">
        <v>86.483285</v>
      </c>
      <c r="K12" s="12" t="n">
        <v>1556.89220548716</v>
      </c>
      <c r="L12" s="12" t="n">
        <v>150.637346324099</v>
      </c>
      <c r="M12" s="12" t="n">
        <v>306.014994557476</v>
      </c>
      <c r="N12" s="12" t="n">
        <v>150.256173484379</v>
      </c>
      <c r="O12" s="12" t="n">
        <v>0</v>
      </c>
      <c r="P12" s="12" t="n">
        <v>186.650936318302</v>
      </c>
      <c r="Q12" s="12" t="n">
        <v>0</v>
      </c>
      <c r="R12" s="12" t="n">
        <v>52.0472149891961</v>
      </c>
      <c r="S12" s="12" t="n">
        <v>67.1204494020743</v>
      </c>
      <c r="T12" s="12" t="n">
        <v>51.1891003841035</v>
      </c>
      <c r="U12" s="12" t="n">
        <v>0</v>
      </c>
      <c r="V12" s="12" t="n">
        <v>0</v>
      </c>
      <c r="W12" s="12" t="n">
        <v>0</v>
      </c>
      <c r="X12" s="12" t="n">
        <v>487.682492969054</v>
      </c>
      <c r="Y12" s="12" t="n">
        <v>55.8952093977266</v>
      </c>
      <c r="Z12" s="12" t="n">
        <v>71.4078227880092</v>
      </c>
      <c r="AA12" s="12" t="n">
        <v>0</v>
      </c>
      <c r="AB12" s="13" t="n">
        <f aca="false">SUM(K12:AA12)</f>
        <v>3135.79394610158</v>
      </c>
      <c r="AC12" s="13" t="n">
        <f aca="false">SUM(K12:O12)</f>
        <v>2163.80071985311</v>
      </c>
      <c r="AD12" s="13" t="n">
        <f aca="false">SUM(P12:W12)</f>
        <v>357.007701093676</v>
      </c>
      <c r="AE12" s="15" t="n">
        <f aca="false">(C12*K12)/1000</f>
        <v>154.622856024409</v>
      </c>
      <c r="AF12" s="15" t="n">
        <f aca="false">+K12/1000</f>
        <v>1.55689220548716</v>
      </c>
      <c r="AG12" s="16" t="n">
        <f aca="false">(K12)/(K12+L12)</f>
        <v>0.911780533365111</v>
      </c>
      <c r="AH12" s="16" t="n">
        <f aca="false">X12/(AC12+X12)</f>
        <v>0.183928184274634</v>
      </c>
      <c r="AI12" s="16" t="n">
        <f aca="false">AD12/(AD12+X12)</f>
        <v>0.633974414429421</v>
      </c>
      <c r="AJ12" s="16" t="n">
        <f aca="false">P12/(P12+X12)</f>
        <v>0.276793242351276</v>
      </c>
      <c r="AK12" s="16" t="n">
        <f aca="false">AC12/(AC12+AD12)</f>
        <v>0.719231263037692</v>
      </c>
      <c r="AL12" s="17" t="n">
        <f aca="false">(K12+L12)/(K12+L12+Y12)</f>
        <v>0.968303037006577</v>
      </c>
      <c r="AM12" s="16" t="n">
        <f aca="false">(K12)/(X12+K12)</f>
        <v>0.76147484690225</v>
      </c>
      <c r="AN12" s="16" t="n">
        <f aca="false">K12/(M12+K12)</f>
        <v>0.835732561154874</v>
      </c>
      <c r="AO12" s="16" t="n">
        <f aca="false">(K12+L12)/(Y12+X12)</f>
        <v>3.14127960800551</v>
      </c>
      <c r="AP12" s="16" t="n">
        <f aca="false">P12/(M12+P12)</f>
        <v>0.378859029254379</v>
      </c>
      <c r="AQ12" s="19" t="n">
        <f aca="false">Y12/(Y12+X12)</f>
        <v>0.102828370542711</v>
      </c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</row>
    <row r="13" customFormat="false" ht="13.8" hidden="false" customHeight="false" outlineLevel="0" collapsed="false">
      <c r="A13" s="7" t="s">
        <v>57</v>
      </c>
      <c r="B13" s="8" t="n">
        <v>40026</v>
      </c>
      <c r="C13" s="9" t="n">
        <v>72.7671232876712</v>
      </c>
      <c r="D13" s="10" t="s">
        <v>45</v>
      </c>
      <c r="E13" s="7" t="s">
        <v>50</v>
      </c>
      <c r="F13" s="11" t="n">
        <v>2.2515</v>
      </c>
      <c r="G13" s="11" t="n">
        <v>42.884</v>
      </c>
      <c r="H13" s="11" t="n">
        <v>5.25020986848242</v>
      </c>
      <c r="I13" s="11" t="n">
        <v>106.733821875</v>
      </c>
      <c r="J13" s="11" t="n">
        <v>91.68083125</v>
      </c>
      <c r="K13" s="12" t="n">
        <v>880.100578811176</v>
      </c>
      <c r="L13" s="12" t="n">
        <v>350.167726514736</v>
      </c>
      <c r="M13" s="12" t="n">
        <v>180.51021716806</v>
      </c>
      <c r="N13" s="12" t="n">
        <v>129.134326164608</v>
      </c>
      <c r="O13" s="12" t="n">
        <v>0</v>
      </c>
      <c r="P13" s="12" t="n">
        <v>120.905371124282</v>
      </c>
      <c r="Q13" s="12" t="n">
        <v>0</v>
      </c>
      <c r="R13" s="12" t="n">
        <v>29.6625540586676</v>
      </c>
      <c r="S13" s="12" t="n">
        <v>54.7739112330706</v>
      </c>
      <c r="T13" s="12" t="n">
        <v>45.7496500298628</v>
      </c>
      <c r="U13" s="12" t="n">
        <v>0</v>
      </c>
      <c r="V13" s="12" t="n">
        <v>0</v>
      </c>
      <c r="W13" s="12" t="n">
        <v>0</v>
      </c>
      <c r="X13" s="12" t="n">
        <v>268.452108668749</v>
      </c>
      <c r="Y13" s="12" t="n">
        <v>90</v>
      </c>
      <c r="Z13" s="12" t="n">
        <v>55.9167765730784</v>
      </c>
      <c r="AA13" s="12" t="n">
        <v>0</v>
      </c>
      <c r="AB13" s="13" t="n">
        <f aca="false">SUM(K13:AA13)</f>
        <v>2205.37322034629</v>
      </c>
      <c r="AC13" s="13" t="n">
        <f aca="false">SUM(K13:O13)</f>
        <v>1539.91284865858</v>
      </c>
      <c r="AD13" s="13" t="n">
        <f aca="false">SUM(P13:W13)</f>
        <v>251.091486445883</v>
      </c>
      <c r="AE13" s="15" t="n">
        <f aca="false">(C13*K13)/1000</f>
        <v>64.0423873239037</v>
      </c>
      <c r="AF13" s="15" t="n">
        <f aca="false">+K13/1000</f>
        <v>0.880100578811176</v>
      </c>
      <c r="AG13" s="16" t="n">
        <f aca="false">(K13)/(K13+L13)</f>
        <v>0.715372878421043</v>
      </c>
      <c r="AH13" s="16" t="n">
        <f aca="false">X13/(AC13+X13)</f>
        <v>0.148450182901967</v>
      </c>
      <c r="AI13" s="16" t="n">
        <f aca="false">AD13/(AD13+X13)</f>
        <v>0.659322877802712</v>
      </c>
      <c r="AJ13" s="16" t="n">
        <f aca="false">P13/(P13+X13)</f>
        <v>0.310525358825907</v>
      </c>
      <c r="AK13" s="16" t="n">
        <f aca="false">AC13/(AC13+AD13)</f>
        <v>0.747727806195913</v>
      </c>
      <c r="AL13" s="17" t="n">
        <f aca="false">(K13+L13)/(K13+L13+Y13)</f>
        <v>0.931832037747976</v>
      </c>
      <c r="AM13" s="16" t="n">
        <f aca="false">(K13)/(X13+K13)</f>
        <v>0.766269225961442</v>
      </c>
      <c r="AN13" s="16" t="n">
        <f aca="false">K13/(M13+K13)</f>
        <v>0.829805412265864</v>
      </c>
      <c r="AO13" s="16" t="n">
        <f aca="false">(K13+L13)/(Y13+X13)</f>
        <v>3.43216925099141</v>
      </c>
      <c r="AP13" s="16" t="n">
        <f aca="false">P13/(M13+P13)</f>
        <v>0.40112514355766</v>
      </c>
      <c r="AQ13" s="19" t="n">
        <f aca="false">Y13/(Y13+X13)</f>
        <v>0.251079566344999</v>
      </c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</row>
    <row r="14" customFormat="false" ht="13.8" hidden="false" customHeight="false" outlineLevel="0" collapsed="false">
      <c r="A14" s="7" t="s">
        <v>58</v>
      </c>
      <c r="B14" s="8" t="n">
        <v>40238</v>
      </c>
      <c r="C14" s="9" t="n">
        <v>169.369863013699</v>
      </c>
      <c r="D14" s="10" t="s">
        <v>45</v>
      </c>
      <c r="E14" s="7" t="s">
        <v>46</v>
      </c>
      <c r="F14" s="11" t="n">
        <v>1.52</v>
      </c>
      <c r="G14" s="11" t="n">
        <v>16.85</v>
      </c>
      <c r="H14" s="11" t="n">
        <v>9.02077151335311</v>
      </c>
      <c r="I14" s="11"/>
      <c r="J14" s="11"/>
      <c r="K14" s="12" t="n">
        <v>17974.58421</v>
      </c>
      <c r="L14" s="12" t="n">
        <v>138.9435359433</v>
      </c>
      <c r="M14" s="12" t="n">
        <v>998.92711</v>
      </c>
      <c r="N14" s="12" t="n">
        <v>936.563417</v>
      </c>
      <c r="O14" s="12" t="n">
        <v>0</v>
      </c>
      <c r="P14" s="12" t="n">
        <v>600.364975</v>
      </c>
      <c r="Q14" s="12" t="n">
        <v>88.043025</v>
      </c>
      <c r="R14" s="12" t="n">
        <v>49.3815935</v>
      </c>
      <c r="S14" s="12" t="n">
        <v>173.6267865</v>
      </c>
      <c r="T14" s="12" t="n">
        <v>0</v>
      </c>
      <c r="U14" s="12" t="n">
        <v>0.441</v>
      </c>
      <c r="V14" s="12" t="n">
        <v>0</v>
      </c>
      <c r="W14" s="12" t="n">
        <v>8.054133</v>
      </c>
      <c r="X14" s="12" t="n">
        <v>3724.734223</v>
      </c>
      <c r="Y14" s="12" t="n">
        <v>842.556</v>
      </c>
      <c r="Z14" s="12" t="n">
        <v>723.9458875</v>
      </c>
      <c r="AA14" s="12" t="n">
        <v>0</v>
      </c>
      <c r="AB14" s="13" t="n">
        <f aca="false">SUM(K14:AA14)</f>
        <v>26260.1658964433</v>
      </c>
      <c r="AC14" s="13" t="n">
        <f aca="false">SUM(K14:O14)</f>
        <v>20049.0182729433</v>
      </c>
      <c r="AD14" s="13" t="n">
        <f aca="false">SUM(P14:W14)</f>
        <v>919.911513</v>
      </c>
      <c r="AE14" s="15" t="n">
        <f aca="false">(C14*K14)/1000</f>
        <v>3044.35286537589</v>
      </c>
      <c r="AF14" s="15" t="n">
        <f aca="false">+K14/1000</f>
        <v>17.97458421</v>
      </c>
      <c r="AG14" s="16" t="n">
        <f aca="false">(K14)/(K14+L14)</f>
        <v>0.992329294553104</v>
      </c>
      <c r="AH14" s="16" t="n">
        <f aca="false">X14/(AC14+X14)</f>
        <v>0.156674223963406</v>
      </c>
      <c r="AI14" s="16" t="n">
        <f aca="false">AD14/(AD14+X14)</f>
        <v>0.554980418189851</v>
      </c>
      <c r="AJ14" s="16" t="n">
        <f aca="false">P14/(P14+X14)</f>
        <v>0.138809527253761</v>
      </c>
      <c r="AK14" s="16" t="n">
        <f aca="false">AC14/(AC14+AD14)</f>
        <v>0.811894914421166</v>
      </c>
      <c r="AL14" s="17" t="n">
        <f aca="false">(K14+L14)/(K14+L14+Y14)</f>
        <v>0.955552211559505</v>
      </c>
      <c r="AM14" s="16" t="n">
        <f aca="false">(K14)/(X14+K14)</f>
        <v>0.828347870256815</v>
      </c>
      <c r="AN14" s="16" t="n">
        <f aca="false">K14/(M14+K14)</f>
        <v>0.947351489497517</v>
      </c>
      <c r="AO14" s="16" t="n">
        <f aca="false">(K14+L14)/(Y14+X14)</f>
        <v>3.96592440189744</v>
      </c>
      <c r="AP14" s="16" t="n">
        <f aca="false">P14/(M14+P14)</f>
        <v>0.375394201366288</v>
      </c>
      <c r="AQ14" s="19" t="n">
        <f aca="false">Y14/(Y14+X14)</f>
        <v>0.184476124542524</v>
      </c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</row>
    <row r="15" customFormat="false" ht="13.8" hidden="false" customHeight="false" outlineLevel="0" collapsed="false">
      <c r="A15" s="7" t="s">
        <v>59</v>
      </c>
      <c r="B15" s="8" t="n">
        <v>40309</v>
      </c>
      <c r="C15" s="9" t="n">
        <v>37.2602739726027</v>
      </c>
      <c r="D15" s="10" t="s">
        <v>45</v>
      </c>
      <c r="E15" s="7" t="s">
        <v>50</v>
      </c>
      <c r="F15" s="11" t="n">
        <v>1.12</v>
      </c>
      <c r="G15" s="11" t="n">
        <v>14</v>
      </c>
      <c r="H15" s="11" t="n">
        <v>8</v>
      </c>
      <c r="I15" s="11"/>
      <c r="J15" s="11"/>
      <c r="K15" s="12" t="n">
        <v>4044.533779375</v>
      </c>
      <c r="L15" s="12" t="n">
        <v>3986.085663708</v>
      </c>
      <c r="M15" s="12" t="n">
        <v>365.66384</v>
      </c>
      <c r="N15" s="12" t="n">
        <v>745.041772</v>
      </c>
      <c r="O15" s="12" t="n">
        <v>0</v>
      </c>
      <c r="P15" s="12" t="n">
        <v>647.1291</v>
      </c>
      <c r="Q15" s="12" t="n">
        <v>181.3378</v>
      </c>
      <c r="R15" s="12" t="n">
        <v>134.196084</v>
      </c>
      <c r="S15" s="12" t="n">
        <v>506.717368</v>
      </c>
      <c r="T15" s="12" t="n">
        <v>0</v>
      </c>
      <c r="U15" s="12" t="n">
        <v>0.8652</v>
      </c>
      <c r="V15" s="12" t="n">
        <v>0.248</v>
      </c>
      <c r="W15" s="12" t="n">
        <v>0</v>
      </c>
      <c r="X15" s="12" t="n">
        <v>1255.941672</v>
      </c>
      <c r="Y15" s="12" t="n">
        <v>100</v>
      </c>
      <c r="Z15" s="12" t="n">
        <v>724.938424</v>
      </c>
      <c r="AA15" s="12" t="n">
        <v>0</v>
      </c>
      <c r="AB15" s="13" t="n">
        <f aca="false">SUM(K15:AA15)</f>
        <v>12692.698703083</v>
      </c>
      <c r="AC15" s="13" t="n">
        <f aca="false">SUM(K15:O15)</f>
        <v>9141.325055083</v>
      </c>
      <c r="AD15" s="13" t="n">
        <f aca="false">SUM(P15:W15)</f>
        <v>1470.493552</v>
      </c>
      <c r="AE15" s="15" t="n">
        <f aca="false">(C15*K15)/1000</f>
        <v>150.700436710959</v>
      </c>
      <c r="AF15" s="15" t="n">
        <f aca="false">+K15/1000</f>
        <v>4.044533779375</v>
      </c>
      <c r="AG15" s="16" t="n">
        <f aca="false">(K15)/(K15+L15)</f>
        <v>0.503639078908</v>
      </c>
      <c r="AH15" s="16" t="n">
        <f aca="false">X15/(AC15+X15)</f>
        <v>0.120795369106815</v>
      </c>
      <c r="AI15" s="16" t="n">
        <f aca="false">AD15/(AD15+X15)</f>
        <v>0.684713243479343</v>
      </c>
      <c r="AJ15" s="16" t="n">
        <f aca="false">P15/(P15+X15)</f>
        <v>0.340044684370782</v>
      </c>
      <c r="AK15" s="16" t="n">
        <f aca="false">AC15/(AC15+AD15)</f>
        <v>0.770193150276067</v>
      </c>
      <c r="AL15" s="17"/>
      <c r="AM15" s="16" t="n">
        <f aca="false">(K15)/(X15+K15)</f>
        <v>0.763051129371009</v>
      </c>
      <c r="AN15" s="16" t="n">
        <f aca="false">K15/(M15+K15)</f>
        <v>0.917086744958195</v>
      </c>
      <c r="AO15" s="16" t="n">
        <f aca="false">(K15+L15)/(Y15+X15)</f>
        <v>5.92254048158128</v>
      </c>
      <c r="AP15" s="16" t="n">
        <f aca="false">P15/(M15+P15)</f>
        <v>0.638954987186226</v>
      </c>
      <c r="AQ15" s="19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</row>
    <row r="16" customFormat="false" ht="13.8" hidden="false" customHeight="false" outlineLevel="0" collapsed="false">
      <c r="A16" s="7" t="s">
        <v>60</v>
      </c>
      <c r="B16" s="8" t="n">
        <v>40392</v>
      </c>
      <c r="C16" s="9" t="n">
        <v>48.6575342465754</v>
      </c>
      <c r="D16" s="10" t="s">
        <v>45</v>
      </c>
      <c r="E16" s="7" t="s">
        <v>50</v>
      </c>
      <c r="F16" s="11" t="n">
        <v>1.2</v>
      </c>
      <c r="G16" s="11" t="n">
        <v>23.9</v>
      </c>
      <c r="H16" s="11" t="n">
        <v>5.02092050209205</v>
      </c>
      <c r="I16" s="11"/>
      <c r="J16" s="11"/>
      <c r="K16" s="12" t="n">
        <v>1584.2623</v>
      </c>
      <c r="L16" s="12" t="n">
        <v>874.49</v>
      </c>
      <c r="M16" s="12" t="n">
        <v>148.64</v>
      </c>
      <c r="N16" s="12" t="n">
        <v>181.15</v>
      </c>
      <c r="O16" s="12" t="n">
        <v>20.15</v>
      </c>
      <c r="P16" s="12" t="n">
        <v>201.61</v>
      </c>
      <c r="Q16" s="12" t="n">
        <v>11.2</v>
      </c>
      <c r="R16" s="12" t="n">
        <v>34.84</v>
      </c>
      <c r="S16" s="12" t="n">
        <v>54.589</v>
      </c>
      <c r="T16" s="12" t="n">
        <v>74.32</v>
      </c>
      <c r="U16" s="12" t="n">
        <v>0.322</v>
      </c>
      <c r="V16" s="12" t="n">
        <v>0</v>
      </c>
      <c r="W16" s="12" t="n">
        <v>3.2</v>
      </c>
      <c r="X16" s="12" t="n">
        <v>522.1717</v>
      </c>
      <c r="Y16" s="12" t="n">
        <v>55.12</v>
      </c>
      <c r="Z16" s="12" t="n">
        <v>48.64</v>
      </c>
      <c r="AA16" s="12" t="n">
        <v>0</v>
      </c>
      <c r="AB16" s="13" t="n">
        <f aca="false">SUM(K16:AA16)</f>
        <v>3814.705</v>
      </c>
      <c r="AC16" s="13" t="n">
        <f aca="false">SUM(K16:Z16)</f>
        <v>3814.705</v>
      </c>
      <c r="AD16" s="13" t="n">
        <f aca="false">SUM(P16:W16)</f>
        <v>380.081</v>
      </c>
      <c r="AE16" s="15" t="n">
        <f aca="false">(C16*K16)/1000</f>
        <v>77.0862971178082</v>
      </c>
      <c r="AF16" s="15" t="n">
        <f aca="false">+K16/1000</f>
        <v>1.5842623</v>
      </c>
      <c r="AG16" s="16" t="n">
        <f aca="false">(K16)/(K16+L16)</f>
        <v>0.644335869050331</v>
      </c>
      <c r="AH16" s="16" t="n">
        <f aca="false">X16/(AC16+X16)</f>
        <v>0.107456657348038</v>
      </c>
      <c r="AI16" s="16" t="n">
        <f aca="false">AD16/(AD16+X16)</f>
        <v>0.633498494890038</v>
      </c>
      <c r="AJ16" s="16" t="n">
        <f aca="false">P16/(P16+X16)</f>
        <v>0.278550839293118</v>
      </c>
      <c r="AK16" s="16" t="n">
        <f aca="false">AC16/(AC16+AD16)</f>
        <v>0.827745470825131</v>
      </c>
      <c r="AL16" s="17" t="n">
        <f aca="false">(K16+L16)/(K16+L16+Y16)</f>
        <v>0.978073667465129</v>
      </c>
      <c r="AM16" s="16" t="n">
        <f aca="false">(K16)/(X16+K16)</f>
        <v>0.752106308576485</v>
      </c>
      <c r="AN16" s="16" t="n">
        <f aca="false">K16/(M16+K16)</f>
        <v>0.914224823869182</v>
      </c>
      <c r="AO16" s="16" t="n">
        <f aca="false">(K16+L16)/(Y16+X16)</f>
        <v>4.25911597204671</v>
      </c>
      <c r="AP16" s="16" t="n">
        <f aca="false">P16/(M16+P16)</f>
        <v>0.575617416131335</v>
      </c>
      <c r="AQ16" s="19" t="n">
        <f aca="false">Y16/(Y16+X16)</f>
        <v>0.0954803264969858</v>
      </c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</row>
    <row r="17" customFormat="false" ht="13.8" hidden="false" customHeight="false" outlineLevel="0" collapsed="false">
      <c r="A17" s="7" t="s">
        <v>61</v>
      </c>
      <c r="B17" s="8" t="n">
        <v>40464</v>
      </c>
      <c r="C17" s="9" t="n">
        <v>70.4657534246575</v>
      </c>
      <c r="D17" s="10" t="s">
        <v>45</v>
      </c>
      <c r="E17" s="7" t="s">
        <v>46</v>
      </c>
      <c r="F17" s="11" t="n">
        <v>2</v>
      </c>
      <c r="G17" s="11" t="n">
        <v>28.9</v>
      </c>
      <c r="H17" s="11" t="n">
        <v>6.9204152249135</v>
      </c>
      <c r="I17" s="11"/>
      <c r="J17" s="11"/>
      <c r="K17" s="12" t="n">
        <v>3488</v>
      </c>
      <c r="L17" s="12" t="n">
        <v>332.66</v>
      </c>
      <c r="M17" s="12" t="n">
        <v>204.1551</v>
      </c>
      <c r="N17" s="12" t="n">
        <v>28.47</v>
      </c>
      <c r="O17" s="12" t="n">
        <v>12.2</v>
      </c>
      <c r="P17" s="12" t="n">
        <v>308.44</v>
      </c>
      <c r="Q17" s="12" t="n">
        <v>0</v>
      </c>
      <c r="R17" s="12" t="n">
        <v>52.315</v>
      </c>
      <c r="S17" s="12" t="n">
        <v>69.84</v>
      </c>
      <c r="T17" s="12" t="n">
        <v>84.2356</v>
      </c>
      <c r="U17" s="12" t="n">
        <v>0.21</v>
      </c>
      <c r="V17" s="12" t="n">
        <v>0.14</v>
      </c>
      <c r="W17" s="12" t="n">
        <v>0</v>
      </c>
      <c r="X17" s="12" t="n">
        <v>701.1</v>
      </c>
      <c r="Y17" s="12" t="n">
        <v>84.66</v>
      </c>
      <c r="Z17" s="12" t="n">
        <v>33.96</v>
      </c>
      <c r="AA17" s="12" t="n">
        <v>0</v>
      </c>
      <c r="AB17" s="13" t="n">
        <f aca="false">SUM(K17:AA17)</f>
        <v>5400.3857</v>
      </c>
      <c r="AC17" s="13" t="n">
        <f aca="false">SUM(K17:Z17)</f>
        <v>5400.3857</v>
      </c>
      <c r="AD17" s="13" t="n">
        <f aca="false">SUM(P17:W17)</f>
        <v>515.1806</v>
      </c>
      <c r="AE17" s="15" t="n">
        <f aca="false">(C17*K17)/1000</f>
        <v>245.784547945205</v>
      </c>
      <c r="AF17" s="15" t="n">
        <f aca="false">+K17/1000</f>
        <v>3.488</v>
      </c>
      <c r="AG17" s="16" t="n">
        <f aca="false">(K17)/(K17+L17)</f>
        <v>0.91293127365429</v>
      </c>
      <c r="AH17" s="16" t="n">
        <f aca="false">X17/(AC17+X17)</f>
        <v>0.103058448722366</v>
      </c>
      <c r="AI17" s="16" t="n">
        <f aca="false">AD17/(AD17+X17)</f>
        <v>0.634411632165644</v>
      </c>
      <c r="AJ17" s="16" t="n">
        <f aca="false">P17/(P17+X17)</f>
        <v>0.305525288745369</v>
      </c>
      <c r="AK17" s="16" t="n">
        <f aca="false">AC17/(AC17+AD17)</f>
        <v>0.833758802715263</v>
      </c>
      <c r="AL17" s="17" t="n">
        <f aca="false">(K17+L17)/(K17+L17+Y17)</f>
        <v>0.978321878872922</v>
      </c>
      <c r="AM17" s="16" t="n">
        <f aca="false">(K17)/(X17+K17)</f>
        <v>0.832637081950777</v>
      </c>
      <c r="AN17" s="16" t="n">
        <f aca="false">K17/(M17+K17)</f>
        <v>0.944705708598211</v>
      </c>
      <c r="AO17" s="16" t="n">
        <f aca="false">(K17+L17)/(Y17+X17)</f>
        <v>4.86237527998371</v>
      </c>
      <c r="AP17" s="16" t="n">
        <f aca="false">P17/(M17+P17)</f>
        <v>0.601722490129149</v>
      </c>
      <c r="AQ17" s="19" t="n">
        <f aca="false">Y17/(Y17+X17)</f>
        <v>0.107742822235797</v>
      </c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</row>
    <row r="18" customFormat="false" ht="13.8" hidden="false" customHeight="false" outlineLevel="0" collapsed="false">
      <c r="A18" s="7" t="s">
        <v>62</v>
      </c>
      <c r="B18" s="8" t="n">
        <v>40695</v>
      </c>
      <c r="C18" s="9" t="n">
        <v>95.8082191780822</v>
      </c>
      <c r="D18" s="10" t="s">
        <v>45</v>
      </c>
      <c r="E18" s="7" t="s">
        <v>50</v>
      </c>
      <c r="F18" s="11" t="n">
        <v>2.4</v>
      </c>
      <c r="G18" s="11" t="n">
        <v>30.7</v>
      </c>
      <c r="H18" s="11" t="n">
        <v>7.81758957654723</v>
      </c>
      <c r="I18" s="11"/>
      <c r="J18" s="11"/>
      <c r="K18" s="12" t="n">
        <v>3215</v>
      </c>
      <c r="L18" s="12" t="n">
        <v>323.51</v>
      </c>
      <c r="M18" s="12" t="n">
        <v>315.051</v>
      </c>
      <c r="N18" s="12" t="n">
        <v>54.4085</v>
      </c>
      <c r="O18" s="12" t="n">
        <v>2.3</v>
      </c>
      <c r="P18" s="12" t="n">
        <v>174.485</v>
      </c>
      <c r="Q18" s="12" t="n">
        <v>0</v>
      </c>
      <c r="R18" s="12" t="n">
        <v>21.4</v>
      </c>
      <c r="S18" s="12" t="n">
        <v>70.31</v>
      </c>
      <c r="T18" s="12" t="n">
        <v>74.6521</v>
      </c>
      <c r="U18" s="12" t="n">
        <v>0</v>
      </c>
      <c r="V18" s="12" t="n">
        <v>0</v>
      </c>
      <c r="W18" s="12" t="n">
        <v>0</v>
      </c>
      <c r="X18" s="12" t="n">
        <v>602.51</v>
      </c>
      <c r="Y18" s="12" t="n">
        <v>90.485</v>
      </c>
      <c r="Z18" s="12" t="n">
        <v>55.99</v>
      </c>
      <c r="AA18" s="12" t="n">
        <v>0</v>
      </c>
      <c r="AB18" s="13" t="n">
        <f aca="false">SUM(K18:AA18)</f>
        <v>5000.1016</v>
      </c>
      <c r="AC18" s="13"/>
      <c r="AD18" s="13" t="n">
        <f aca="false">SUM(P18:W18)</f>
        <v>340.8471</v>
      </c>
      <c r="AE18" s="15" t="n">
        <f aca="false">(C18*K18)/1000</f>
        <v>308.023424657534</v>
      </c>
      <c r="AF18" s="15" t="n">
        <f aca="false">+K18/1000</f>
        <v>3.215</v>
      </c>
      <c r="AG18" s="16" t="n">
        <f aca="false">(K18)/(K18+L18)</f>
        <v>0.908574513001235</v>
      </c>
      <c r="AH18" s="16"/>
      <c r="AI18" s="16" t="n">
        <f aca="false">AD18/(AD18+X18)</f>
        <v>0.610244632284367</v>
      </c>
      <c r="AJ18" s="16" t="n">
        <f aca="false">P18/(P18+X18)</f>
        <v>0.224563864632334</v>
      </c>
      <c r="AK18" s="16"/>
      <c r="AL18" s="17" t="n">
        <f aca="false">(K18+L18)/(K18+L18+Y18)</f>
        <v>0.975066099567511</v>
      </c>
      <c r="AM18" s="16" t="n">
        <f aca="false">(K18)/(X18+K18)</f>
        <v>0.842171991690919</v>
      </c>
      <c r="AN18" s="16" t="n">
        <f aca="false">K18/(M18+K18)</f>
        <v>0.910751714352002</v>
      </c>
      <c r="AO18" s="16" t="n">
        <f aca="false">(K18+L18)/(Y18+X18)</f>
        <v>5.10611187670907</v>
      </c>
      <c r="AP18" s="16" t="n">
        <f aca="false">P18/(M18+P18)</f>
        <v>0.356429353510263</v>
      </c>
      <c r="AQ18" s="19" t="n">
        <f aca="false">Y18/(Y18+X18)</f>
        <v>0.130570927640171</v>
      </c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</row>
    <row r="19" customFormat="false" ht="13.8" hidden="false" customHeight="false" outlineLevel="0" collapsed="false">
      <c r="A19" s="7" t="s">
        <v>63</v>
      </c>
      <c r="B19" s="8" t="n">
        <v>40954</v>
      </c>
      <c r="C19" s="9" t="n">
        <v>146.684931506849</v>
      </c>
      <c r="D19" s="10" t="s">
        <v>45</v>
      </c>
      <c r="E19" s="7" t="s">
        <v>46</v>
      </c>
      <c r="F19" s="11" t="n">
        <v>1.78</v>
      </c>
      <c r="G19" s="11" t="n">
        <v>19</v>
      </c>
      <c r="H19" s="11" t="n">
        <v>9.36842105263158</v>
      </c>
      <c r="I19" s="11"/>
      <c r="J19" s="11"/>
      <c r="K19" s="12" t="n">
        <v>16245.12466</v>
      </c>
      <c r="L19" s="12" t="n">
        <v>501.974351994</v>
      </c>
      <c r="M19" s="12" t="n">
        <v>2103.349266</v>
      </c>
      <c r="N19" s="12" t="n">
        <v>855.40563</v>
      </c>
      <c r="O19" s="12" t="n">
        <v>0</v>
      </c>
      <c r="P19" s="12" t="n">
        <v>453.975221</v>
      </c>
      <c r="Q19" s="12" t="n">
        <v>55.978108</v>
      </c>
      <c r="R19" s="12" t="n">
        <v>76.834379</v>
      </c>
      <c r="S19" s="12" t="n">
        <v>188.05745</v>
      </c>
      <c r="T19" s="12" t="n">
        <v>0</v>
      </c>
      <c r="U19" s="12" t="n">
        <v>1.205</v>
      </c>
      <c r="V19" s="12" t="n">
        <v>0.305</v>
      </c>
      <c r="W19" s="12" t="n">
        <v>0</v>
      </c>
      <c r="X19" s="12" t="n">
        <v>2688.913766</v>
      </c>
      <c r="Y19" s="12" t="n">
        <v>492.037314</v>
      </c>
      <c r="Z19" s="12" t="n">
        <v>556.477358</v>
      </c>
      <c r="AA19" s="12" t="n">
        <v>0</v>
      </c>
      <c r="AB19" s="13" t="n">
        <f aca="false">SUM(K19:AA19)</f>
        <v>24219.637503994</v>
      </c>
      <c r="AC19" s="13" t="n">
        <f aca="false">SUM(K19:O19)</f>
        <v>19705.853907994</v>
      </c>
      <c r="AD19" s="13" t="n">
        <f aca="false">SUM(P19:W19)</f>
        <v>776.355158</v>
      </c>
      <c r="AE19" s="15" t="n">
        <f aca="false">(C19*K19)/1000</f>
        <v>2382.91499807233</v>
      </c>
      <c r="AF19" s="15" t="n">
        <f aca="false">+K19/1000</f>
        <v>16.24512466</v>
      </c>
      <c r="AG19" s="16" t="n">
        <f aca="false">(K19)/(K19+L19)</f>
        <v>0.970026190707149</v>
      </c>
      <c r="AH19" s="16" t="n">
        <f aca="false">X19/(AC19+X19)</f>
        <v>0.120068839522837</v>
      </c>
      <c r="AI19" s="16" t="n">
        <f aca="false">AD19/(AD19+X19)</f>
        <v>0.563182585386666</v>
      </c>
      <c r="AJ19" s="16" t="n">
        <f aca="false">P19/(P19+X19)</f>
        <v>0.144445197675701</v>
      </c>
      <c r="AK19" s="16" t="n">
        <f aca="false">AC19/(AC19+AD19)</f>
        <v>0.850393395125413</v>
      </c>
      <c r="AL19" s="17" t="n">
        <f aca="false">(K19+L19)/(K19+L19+Y19)</f>
        <v>0.971458122686919</v>
      </c>
      <c r="AM19" s="16" t="n">
        <f aca="false">(K19)/(X19+K19)</f>
        <v>0.857985195471685</v>
      </c>
      <c r="AN19" s="16" t="n">
        <f aca="false">K19/(M19+K19)</f>
        <v>0.88536652832912</v>
      </c>
      <c r="AO19" s="16" t="n">
        <f aca="false">(K19+L19)/(Y19+X19)</f>
        <v>5.26480872883905</v>
      </c>
      <c r="AP19" s="16" t="n">
        <f aca="false">P19/(M19+P19)</f>
        <v>0.177519600390078</v>
      </c>
      <c r="AQ19" s="19" t="n">
        <f aca="false">Y19/(Y19+X19)</f>
        <v>0.154682452394081</v>
      </c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</row>
    <row r="20" customFormat="false" ht="13.8" hidden="false" customHeight="false" outlineLevel="0" collapsed="false">
      <c r="A20" s="7" t="s">
        <v>64</v>
      </c>
      <c r="B20" s="8" t="n">
        <v>41085</v>
      </c>
      <c r="C20" s="9" t="n">
        <v>40.054794520548</v>
      </c>
      <c r="D20" s="10" t="s">
        <v>45</v>
      </c>
      <c r="E20" s="7" t="s">
        <v>50</v>
      </c>
      <c r="F20" s="11" t="n">
        <v>1.8125</v>
      </c>
      <c r="G20" s="11" t="n">
        <v>20.61</v>
      </c>
      <c r="H20" s="11" t="n">
        <v>8.79427462396895</v>
      </c>
      <c r="I20" s="11" t="n">
        <v>97.7729106410714</v>
      </c>
      <c r="J20" s="11" t="n">
        <v>98.4998703250536</v>
      </c>
      <c r="K20" s="12" t="n">
        <v>1625.71522722212</v>
      </c>
      <c r="L20" s="12" t="n">
        <v>663.318311398454</v>
      </c>
      <c r="M20" s="12" t="n">
        <v>188.8</v>
      </c>
      <c r="N20" s="12" t="n">
        <v>121.191240977102</v>
      </c>
      <c r="O20" s="12" t="n">
        <v>0</v>
      </c>
      <c r="P20" s="12" t="n">
        <v>170.377699740651</v>
      </c>
      <c r="Q20" s="12" t="n">
        <v>0</v>
      </c>
      <c r="R20" s="12" t="n">
        <v>61.0240434352826</v>
      </c>
      <c r="S20" s="12" t="n">
        <v>56.9683072904669</v>
      </c>
      <c r="T20" s="12" t="n">
        <v>61.0676833325298</v>
      </c>
      <c r="U20" s="12" t="n">
        <v>0.11</v>
      </c>
      <c r="V20" s="12" t="n">
        <v>0</v>
      </c>
      <c r="W20" s="12" t="n">
        <v>0</v>
      </c>
      <c r="X20" s="12" t="n">
        <v>455.5406527563</v>
      </c>
      <c r="Y20" s="12" t="n">
        <v>53.9952278066615</v>
      </c>
      <c r="Z20" s="12" t="n">
        <v>88.1699150597775</v>
      </c>
      <c r="AA20" s="12" t="n">
        <v>0</v>
      </c>
      <c r="AB20" s="13" t="n">
        <f aca="false">SUM(K20:AA20)</f>
        <v>3546.27830901935</v>
      </c>
      <c r="AC20" s="13" t="n">
        <f aca="false">SUM(K20:O20)</f>
        <v>2599.02477959767</v>
      </c>
      <c r="AD20" s="13" t="n">
        <f aca="false">SUM(P20:W20)</f>
        <v>349.54773379893</v>
      </c>
      <c r="AE20" s="15" t="n">
        <f aca="false">(C20*K20)/1000</f>
        <v>65.1176893753077</v>
      </c>
      <c r="AF20" s="15" t="n">
        <f aca="false">+K20/1000</f>
        <v>1.62571522722212</v>
      </c>
      <c r="AG20" s="16" t="n">
        <f aca="false">(K20)/(K20+L20)</f>
        <v>0.710219050875862</v>
      </c>
      <c r="AH20" s="16" t="n">
        <f aca="false">X20/(AC20+X20)</f>
        <v>0.149134357356111</v>
      </c>
      <c r="AI20" s="16" t="n">
        <f aca="false">AD20/(AD20+X20)</f>
        <v>0.638671732569602</v>
      </c>
      <c r="AJ20" s="16" t="n">
        <f aca="false">P20/(P20+X20)</f>
        <v>0.272204352310441</v>
      </c>
      <c r="AK20" s="16" t="n">
        <f aca="false">AC20/(AC20+AD20)</f>
        <v>0.76347073994412</v>
      </c>
      <c r="AL20" s="17" t="n">
        <f aca="false">(K20+L20)/(K20+L20+Y20)</f>
        <v>0.97695494456562</v>
      </c>
      <c r="AM20" s="16" t="n">
        <f aca="false">(K20)/(X20+K20)</f>
        <v>0.781122226661998</v>
      </c>
      <c r="AN20" s="16" t="n">
        <f aca="false">K20/(M20+K20)</f>
        <v>0.895950170509708</v>
      </c>
      <c r="AO20" s="16" t="n">
        <f aca="false">(K20+L20)/(Y20+X20)</f>
        <v>4.49238930159644</v>
      </c>
      <c r="AP20" s="16" t="n">
        <f aca="false">P20/(M20+P20)</f>
        <v>0.474354894147589</v>
      </c>
      <c r="AQ20" s="19" t="n">
        <f aca="false">Y20/(Y20+X20)</f>
        <v>0.105969431921075</v>
      </c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</row>
    <row r="21" customFormat="false" ht="13.8" hidden="false" customHeight="false" outlineLevel="0" collapsed="false">
      <c r="A21" s="7" t="s">
        <v>65</v>
      </c>
      <c r="B21" s="8" t="n">
        <v>41182</v>
      </c>
      <c r="C21" s="9" t="n">
        <v>131.205479452055</v>
      </c>
      <c r="D21" s="10" t="s">
        <v>45</v>
      </c>
      <c r="E21" s="7" t="s">
        <v>46</v>
      </c>
      <c r="F21" s="11" t="n">
        <v>1.12</v>
      </c>
      <c r="G21" s="11" t="n">
        <v>12</v>
      </c>
      <c r="H21" s="11" t="n">
        <v>9.33333333333333</v>
      </c>
      <c r="I21" s="11"/>
      <c r="J21" s="11"/>
      <c r="K21" s="12" t="n">
        <v>8814.324868</v>
      </c>
      <c r="L21" s="12" t="n">
        <v>269.7183409608</v>
      </c>
      <c r="M21" s="12" t="n">
        <v>1498.83769</v>
      </c>
      <c r="N21" s="12" t="n">
        <v>407.1089535</v>
      </c>
      <c r="O21" s="12" t="n">
        <v>0</v>
      </c>
      <c r="P21" s="12" t="n">
        <v>263.3207325</v>
      </c>
      <c r="Q21" s="12" t="n">
        <v>22.667225</v>
      </c>
      <c r="R21" s="12" t="n">
        <v>16.7745105</v>
      </c>
      <c r="S21" s="12" t="n">
        <v>103.7698235</v>
      </c>
      <c r="T21" s="12" t="n">
        <v>0</v>
      </c>
      <c r="U21" s="12" t="n">
        <v>0.284</v>
      </c>
      <c r="V21" s="12" t="n">
        <v>0</v>
      </c>
      <c r="W21" s="12" t="n">
        <v>0</v>
      </c>
      <c r="X21" s="12" t="n">
        <v>1362.692777</v>
      </c>
      <c r="Y21" s="12" t="n">
        <v>210.707767</v>
      </c>
      <c r="Z21" s="12" t="n">
        <v>373.2853715</v>
      </c>
      <c r="AA21" s="12" t="n">
        <v>0</v>
      </c>
      <c r="AB21" s="13" t="n">
        <f aca="false">SUM(K21:AA21)</f>
        <v>13343.4920594608</v>
      </c>
      <c r="AC21" s="13" t="n">
        <f aca="false">SUM(K21:O21)</f>
        <v>10989.9898524608</v>
      </c>
      <c r="AD21" s="13" t="n">
        <f aca="false">SUM(P21:W21)</f>
        <v>406.8162915</v>
      </c>
      <c r="AE21" s="15" t="n">
        <f aca="false">(C21*K21)/1000</f>
        <v>1156.48772035211</v>
      </c>
      <c r="AF21" s="15" t="n">
        <f aca="false">+K21/1000</f>
        <v>8.814324868</v>
      </c>
      <c r="AG21" s="16" t="n">
        <f aca="false">(K21)/(K21+L21)</f>
        <v>0.970308558121483</v>
      </c>
      <c r="AH21" s="16" t="n">
        <f aca="false">X21/(AC21+X21)</f>
        <v>0.110315533708445</v>
      </c>
      <c r="AI21" s="16" t="n">
        <f aca="false">AD21/(AD21+X21)</f>
        <v>0.564980388033488</v>
      </c>
      <c r="AJ21" s="16" t="n">
        <f aca="false">P21/(P21+X21)</f>
        <v>0.161942524438786</v>
      </c>
      <c r="AK21" s="16" t="n">
        <f aca="false">AC21/(AC21+AD21)</f>
        <v>0.861299124016231</v>
      </c>
      <c r="AL21" s="17" t="n">
        <f aca="false">(K21+L21)/(K21+L21+Y21)</f>
        <v>0.97733045591593</v>
      </c>
      <c r="AM21" s="16" t="n">
        <f aca="false">(K21)/(X21+K21)</f>
        <v>0.866100971371559</v>
      </c>
      <c r="AN21" s="16" t="n">
        <f aca="false">K21/(M21+K21)</f>
        <v>0.854667500723399</v>
      </c>
      <c r="AO21" s="16" t="n">
        <f aca="false">(K21+L21)/(Y21+X21)</f>
        <v>5.77350964037852</v>
      </c>
      <c r="AP21" s="16" t="n">
        <f aca="false">P21/(M21+P21)</f>
        <v>0.149430794154377</v>
      </c>
      <c r="AQ21" s="19" t="n">
        <f aca="false">Y21/(Y21+X21)</f>
        <v>0.133918707352373</v>
      </c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</row>
    <row r="22" customFormat="false" ht="13.8" hidden="false" customHeight="false" outlineLevel="0" collapsed="false">
      <c r="A22" s="7" t="s">
        <v>66</v>
      </c>
      <c r="B22" s="8" t="n">
        <v>41326</v>
      </c>
      <c r="C22" s="9" t="n">
        <v>101.452054794521</v>
      </c>
      <c r="D22" s="10" t="s">
        <v>45</v>
      </c>
      <c r="E22" s="7" t="s">
        <v>46</v>
      </c>
      <c r="F22" s="11" t="n">
        <v>0.7515</v>
      </c>
      <c r="G22" s="11" t="n">
        <v>48</v>
      </c>
      <c r="H22" s="11" t="n">
        <v>1.565625</v>
      </c>
      <c r="I22" s="11" t="n">
        <v>103.633697978393</v>
      </c>
      <c r="J22" s="11" t="n">
        <v>104.031987756607</v>
      </c>
      <c r="K22" s="12" t="n">
        <v>721.60910174267</v>
      </c>
      <c r="L22" s="12" t="n">
        <v>53.9044299233432</v>
      </c>
      <c r="M22" s="12" t="n">
        <v>147.64783121584</v>
      </c>
      <c r="N22" s="12" t="n">
        <v>82.7345956776729</v>
      </c>
      <c r="O22" s="12" t="n">
        <v>0</v>
      </c>
      <c r="P22" s="12" t="n">
        <v>117.414617849922</v>
      </c>
      <c r="Q22" s="12" t="n">
        <v>0</v>
      </c>
      <c r="R22" s="12" t="n">
        <v>9.37179504343696</v>
      </c>
      <c r="S22" s="12" t="n">
        <v>55.6045436016953</v>
      </c>
      <c r="T22" s="12" t="n">
        <v>51.0386384859101</v>
      </c>
      <c r="U22" s="12" t="n">
        <v>0</v>
      </c>
      <c r="V22" s="12" t="n">
        <v>0</v>
      </c>
      <c r="W22" s="12" t="n">
        <v>0</v>
      </c>
      <c r="X22" s="12" t="n">
        <v>210.711045368023</v>
      </c>
      <c r="Y22" s="12" t="n">
        <v>23.8332048045142</v>
      </c>
      <c r="Z22" s="12" t="n">
        <v>74.4700007981603</v>
      </c>
      <c r="AA22" s="12" t="n">
        <v>0</v>
      </c>
      <c r="AB22" s="13" t="n">
        <f aca="false">SUM(K22:AA22)</f>
        <v>1548.33980451119</v>
      </c>
      <c r="AC22" s="13" t="n">
        <f aca="false">SUM(K22:O22)</f>
        <v>1005.89595855953</v>
      </c>
      <c r="AD22" s="13" t="n">
        <f aca="false">SUM(P22:W22)</f>
        <v>233.429594980964</v>
      </c>
      <c r="AE22" s="15" t="n">
        <f aca="false">(C22*K22)/1000</f>
        <v>73.2087261302221</v>
      </c>
      <c r="AF22" s="15" t="n">
        <f aca="false">+K22/1000</f>
        <v>0.72160910174267</v>
      </c>
      <c r="AG22" s="16" t="n">
        <f aca="false">(K22)/(K22+L22)</f>
        <v>0.930491954398859</v>
      </c>
      <c r="AH22" s="16" t="n">
        <f aca="false">X22/(AC22+X22)</f>
        <v>0.173195653722022</v>
      </c>
      <c r="AI22" s="16" t="n">
        <f aca="false">AD22/(AD22+X22)</f>
        <v>0.678230888056261</v>
      </c>
      <c r="AJ22" s="16" t="n">
        <f aca="false">P22/(P22+X22)</f>
        <v>0.357834302560888</v>
      </c>
      <c r="AK22" s="16" t="n">
        <f aca="false">AC22/(AC22+AD22)</f>
        <v>0.693703841211109</v>
      </c>
      <c r="AL22" s="17" t="n">
        <f aca="false">(K22+L22)/(K22+L22+Y22)</f>
        <v>0.970184146982637</v>
      </c>
      <c r="AM22" s="16" t="n">
        <f aca="false">(K22)/(X22+K22)</f>
        <v>0.77399282207831</v>
      </c>
      <c r="AN22" s="16" t="n">
        <f aca="false">K22/(M22+K22)</f>
        <v>0.830144775822125</v>
      </c>
      <c r="AO22" s="16" t="n">
        <f aca="false">(K22+L22)/(Y22+X22)</f>
        <v>3.3064700204568</v>
      </c>
      <c r="AP22" s="16" t="n">
        <f aca="false">P22/(M22+P22)</f>
        <v>0.442969640791297</v>
      </c>
      <c r="AQ22" s="19" t="n">
        <f aca="false">Y22/(Y22+X22)</f>
        <v>0.101614960874043</v>
      </c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</row>
    <row r="23" s="20" customFormat="true" ht="13.8" hidden="false" customHeight="false" outlineLevel="0" collapsed="false">
      <c r="A23" s="7" t="s">
        <v>67</v>
      </c>
      <c r="B23" s="8" t="n">
        <v>41404</v>
      </c>
      <c r="C23" s="9" t="n">
        <v>51.041095890411</v>
      </c>
      <c r="D23" s="10" t="s">
        <v>45</v>
      </c>
      <c r="E23" s="7" t="s">
        <v>50</v>
      </c>
      <c r="F23" s="11" t="n">
        <v>1.78</v>
      </c>
      <c r="G23" s="11" t="n">
        <v>28</v>
      </c>
      <c r="H23" s="11" t="n">
        <v>6.35714285714286</v>
      </c>
      <c r="I23" s="11" t="n">
        <v>80.3093088682143</v>
      </c>
      <c r="J23" s="11" t="n">
        <v>83.4904145011964</v>
      </c>
      <c r="K23" s="12" t="n">
        <v>501.944855434545</v>
      </c>
      <c r="L23" s="12" t="n">
        <v>139.290111037758</v>
      </c>
      <c r="M23" s="12" t="n">
        <v>92.053150997736</v>
      </c>
      <c r="N23" s="12" t="n">
        <v>48.5769737429106</v>
      </c>
      <c r="O23" s="12" t="n">
        <v>0</v>
      </c>
      <c r="P23" s="12" t="n">
        <v>68.4877401544876</v>
      </c>
      <c r="Q23" s="12" t="n">
        <v>0</v>
      </c>
      <c r="R23" s="12" t="n">
        <v>25.8165704585884</v>
      </c>
      <c r="S23" s="12" t="n">
        <v>12.7229934053329</v>
      </c>
      <c r="T23" s="12" t="n">
        <v>21.755615541091</v>
      </c>
      <c r="U23" s="12" t="n">
        <v>0</v>
      </c>
      <c r="V23" s="12" t="n">
        <v>0</v>
      </c>
      <c r="W23" s="12" t="n">
        <v>0</v>
      </c>
      <c r="X23" s="12" t="n">
        <v>140.280005663345</v>
      </c>
      <c r="Y23" s="12" t="n">
        <v>18.561</v>
      </c>
      <c r="Z23" s="12" t="n">
        <v>25.9773173453321</v>
      </c>
      <c r="AA23" s="12" t="n">
        <v>0</v>
      </c>
      <c r="AB23" s="13" t="n">
        <f aca="false">SUM(K23:AA23)</f>
        <v>1095.46633378113</v>
      </c>
      <c r="AC23" s="13" t="n">
        <f aca="false">SUM(K23:O23)</f>
        <v>781.865091212949</v>
      </c>
      <c r="AD23" s="13" t="n">
        <f aca="false">SUM(P23:W23)</f>
        <v>128.7829195595</v>
      </c>
      <c r="AE23" s="15" t="n">
        <f aca="false">(C23*K23)/1000</f>
        <v>25.6198154979331</v>
      </c>
      <c r="AF23" s="15" t="n">
        <f aca="false">+K23/1000</f>
        <v>0.501944855434545</v>
      </c>
      <c r="AG23" s="17" t="n">
        <f aca="false">(K23)/(K23+L23)</f>
        <v>0.782778360007331</v>
      </c>
      <c r="AH23" s="16" t="n">
        <f aca="false">X23/(AC23+X23)</f>
        <v>0.152123571592512</v>
      </c>
      <c r="AI23" s="16" t="n">
        <f aca="false">AD23/(AD23+X23)</f>
        <v>0.657304438213574</v>
      </c>
      <c r="AJ23" s="16" t="n">
        <f aca="false">P23/(P23+X23)</f>
        <v>0.328057094673278</v>
      </c>
      <c r="AK23" s="16" t="n">
        <f aca="false">AC23/(AC23+AD23)</f>
        <v>0.743975875592919</v>
      </c>
      <c r="AL23" s="17" t="n">
        <f aca="false">(K23+L23)/(K23+L23+Y23)</f>
        <v>0.971868576130832</v>
      </c>
      <c r="AM23" s="16" t="n">
        <f aca="false">(K23)/(X23+K23)</f>
        <v>0.781571822953825</v>
      </c>
      <c r="AN23" s="16" t="n">
        <f aca="false">K23/(M23+K23)</f>
        <v>0.845027845210065</v>
      </c>
      <c r="AO23" s="16" t="n">
        <f aca="false">(K23+L23)/(Y23+X23)</f>
        <v>4.03696113478005</v>
      </c>
      <c r="AP23" s="16" t="n">
        <f aca="false">P23/(M23+P23)</f>
        <v>0.426606203958019</v>
      </c>
      <c r="AQ23" s="19" t="n">
        <f aca="false">Y23/(Y23+X23)</f>
        <v>0.116852697592075</v>
      </c>
      <c r="AMH23" s="0"/>
      <c r="AMI23" s="0"/>
      <c r="AMJ23" s="0"/>
    </row>
    <row r="24" customFormat="false" ht="13.8" hidden="false" customHeight="false" outlineLevel="0" collapsed="false">
      <c r="A24" s="21" t="s">
        <v>68</v>
      </c>
      <c r="B24" s="21" t="n">
        <v>41494</v>
      </c>
      <c r="C24" s="20" t="n">
        <v>121.369863013699</v>
      </c>
      <c r="D24" s="22" t="s">
        <v>45</v>
      </c>
      <c r="E24" s="20" t="s">
        <v>50</v>
      </c>
      <c r="F24" s="0"/>
      <c r="G24" s="0"/>
      <c r="H24" s="23"/>
      <c r="I24" s="23"/>
      <c r="J24" s="23"/>
      <c r="K24" s="23" t="n">
        <v>676.517085270375</v>
      </c>
      <c r="L24" s="23" t="n">
        <v>25.6426863195231</v>
      </c>
      <c r="M24" s="23" t="n">
        <v>383.320490317092</v>
      </c>
      <c r="N24" s="23" t="n">
        <v>269.378487162564</v>
      </c>
      <c r="O24" s="23" t="n">
        <v>0</v>
      </c>
      <c r="P24" s="23" t="n">
        <v>30.4613655954015</v>
      </c>
      <c r="Q24" s="23" t="n">
        <v>0</v>
      </c>
      <c r="R24" s="23" t="n">
        <v>6.69029659436895</v>
      </c>
      <c r="S24" s="23" t="n">
        <v>26.8225372083094</v>
      </c>
      <c r="T24" s="23" t="n">
        <v>10.0813235346107</v>
      </c>
      <c r="U24" s="23" t="n">
        <v>1.1</v>
      </c>
      <c r="V24" s="23" t="n">
        <v>0.961</v>
      </c>
      <c r="W24" s="23" t="n">
        <v>0</v>
      </c>
      <c r="X24" s="23" t="n">
        <v>84.2362992880512</v>
      </c>
      <c r="Y24" s="23"/>
      <c r="Z24" s="23" t="n">
        <v>71.4930418076547</v>
      </c>
      <c r="AA24" s="23" t="n">
        <v>0</v>
      </c>
      <c r="AB24" s="13" t="n">
        <f aca="false">SUM(K24:AA24)</f>
        <v>1586.70461309795</v>
      </c>
      <c r="AC24" s="13" t="n">
        <f aca="false">SUM(K24:O24)</f>
        <v>1354.85874906955</v>
      </c>
      <c r="AD24" s="13" t="n">
        <f aca="false">SUM(P24:W24)</f>
        <v>76.1165229326906</v>
      </c>
      <c r="AE24" s="15" t="n">
        <f aca="false">(C24*K24)/1000</f>
        <v>82.1087859656921</v>
      </c>
      <c r="AF24" s="15" t="n">
        <f aca="false">+K24/1000</f>
        <v>0.676517085270375</v>
      </c>
      <c r="AG24" s="17" t="n">
        <f aca="false">(K24)/(K24+L24)</f>
        <v>0.963480268512876</v>
      </c>
      <c r="AH24" s="16" t="n">
        <f aca="false">X24/(AC24+X24)</f>
        <v>0.0585342152237877</v>
      </c>
      <c r="AI24" s="16" t="n">
        <f aca="false">AD24/(AD24+X24)</f>
        <v>0.658478581835816</v>
      </c>
      <c r="AJ24" s="16" t="n">
        <f aca="false">P24/(P24+X24)</f>
        <v>0.26557964912672</v>
      </c>
      <c r="AK24" s="16" t="n">
        <f aca="false">AC24/(AC24+AD24)</f>
        <v>0.89295672689672</v>
      </c>
      <c r="AL24" s="17"/>
      <c r="AM24" s="16" t="n">
        <f aca="false">(K24)/(X24+K24)</f>
        <v>0.889272527736507</v>
      </c>
      <c r="AN24" s="16" t="n">
        <f aca="false">K24/(M24+K24)</f>
        <v>0.638321475717996</v>
      </c>
      <c r="AO24" s="16" t="n">
        <f aca="false">(K24+L24)/(Y24+X24)</f>
        <v>8.3355961447074</v>
      </c>
      <c r="AP24" s="16" t="n">
        <f aca="false">P24/(M24+P24)</f>
        <v>0.0736169678784646</v>
      </c>
      <c r="AQ24" s="19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</row>
    <row r="25" customFormat="false" ht="13.8" hidden="false" customHeight="false" outlineLevel="0" collapsed="false">
      <c r="A25" s="24" t="s">
        <v>69</v>
      </c>
      <c r="B25" s="24" t="n">
        <v>41597</v>
      </c>
      <c r="C25" s="20" t="n">
        <v>311.095890410959</v>
      </c>
      <c r="D25" s="22" t="s">
        <v>45</v>
      </c>
      <c r="E25" s="20" t="s">
        <v>46</v>
      </c>
      <c r="F25" s="0"/>
      <c r="G25" s="0"/>
      <c r="H25" s="23"/>
      <c r="I25" s="23"/>
      <c r="J25" s="23"/>
      <c r="K25" s="23" t="n">
        <v>5306.30631157449</v>
      </c>
      <c r="L25" s="23" t="n">
        <v>102.822448853872</v>
      </c>
      <c r="M25" s="23" t="n">
        <v>1357.3194183412</v>
      </c>
      <c r="N25" s="23" t="n">
        <v>983.00836620996</v>
      </c>
      <c r="O25" s="23" t="n">
        <v>0</v>
      </c>
      <c r="P25" s="23" t="n">
        <v>849.382640939476</v>
      </c>
      <c r="Q25" s="23" t="n">
        <v>0</v>
      </c>
      <c r="R25" s="23" t="n">
        <v>23.4644541586125</v>
      </c>
      <c r="S25" s="23" t="n">
        <v>165.723072908843</v>
      </c>
      <c r="T25" s="23" t="n">
        <v>64.795365720322</v>
      </c>
      <c r="U25" s="23" t="n">
        <v>1.51</v>
      </c>
      <c r="V25" s="23" t="n">
        <v>0.081</v>
      </c>
      <c r="W25" s="23" t="n">
        <v>0.33</v>
      </c>
      <c r="X25" s="23" t="n">
        <v>2249.67460588636</v>
      </c>
      <c r="Y25" s="23"/>
      <c r="Z25" s="23" t="n">
        <v>325.784493866186</v>
      </c>
      <c r="AA25" s="23" t="n">
        <v>0</v>
      </c>
      <c r="AB25" s="13" t="n">
        <f aca="false">SUM(K25:AA25)</f>
        <v>11430.2021784593</v>
      </c>
      <c r="AC25" s="13" t="n">
        <f aca="false">SUM(K25:O25)</f>
        <v>7749.45654497952</v>
      </c>
      <c r="AD25" s="13" t="n">
        <f aca="false">SUM(P25:W25)</f>
        <v>1105.28653372725</v>
      </c>
      <c r="AE25" s="15" t="n">
        <f aca="false">(C25*K25)/1000</f>
        <v>1650.77008679256</v>
      </c>
      <c r="AF25" s="15" t="n">
        <f aca="false">+K25/1000</f>
        <v>5.30630631157449</v>
      </c>
      <c r="AG25" s="17" t="n">
        <f aca="false">(K25)/(K25+L25)</f>
        <v>0.980990940795107</v>
      </c>
      <c r="AH25" s="16" t="n">
        <f aca="false">X25/(AC25+X25)</f>
        <v>0.224987008565394</v>
      </c>
      <c r="AI25" s="16" t="n">
        <f aca="false">AD25/(AD25+X25)</f>
        <v>0.59871858417212</v>
      </c>
      <c r="AJ25" s="16" t="n">
        <f aca="false">P25/(P25+X25)</f>
        <v>0.274077751164308</v>
      </c>
      <c r="AK25" s="16" t="n">
        <f aca="false">AC25/(AC25+AD25)</f>
        <v>0.697771518559138</v>
      </c>
      <c r="AL25" s="17"/>
      <c r="AM25" s="16" t="n">
        <f aca="false">(K25)/(X25+K25)</f>
        <v>0.702265711035921</v>
      </c>
      <c r="AN25" s="16" t="n">
        <f aca="false">K25/(M25+K25)</f>
        <v>0.796309175611762</v>
      </c>
      <c r="AO25" s="16" t="n">
        <f aca="false">(K25+L25)/(Y25+X25)</f>
        <v>2.40440495095387</v>
      </c>
      <c r="AP25" s="16" t="n">
        <f aca="false">P25/(M25+P25)</f>
        <v>0.384910431096598</v>
      </c>
      <c r="AQ25" s="19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</row>
    <row r="26" customFormat="false" ht="13.8" hidden="false" customHeight="false" outlineLevel="0" collapsed="false">
      <c r="A26" s="21" t="s">
        <v>70</v>
      </c>
      <c r="B26" s="21" t="n">
        <v>41705</v>
      </c>
      <c r="C26" s="20" t="n">
        <v>225.123287671233</v>
      </c>
      <c r="D26" s="22" t="s">
        <v>45</v>
      </c>
      <c r="E26" s="20" t="s">
        <v>46</v>
      </c>
      <c r="F26" s="0"/>
      <c r="G26" s="0"/>
      <c r="H26" s="23"/>
      <c r="I26" s="23"/>
      <c r="J26" s="23"/>
      <c r="K26" s="23" t="n">
        <v>2395.13933587074</v>
      </c>
      <c r="L26" s="23" t="n">
        <v>46.9569634352612</v>
      </c>
      <c r="M26" s="23" t="n">
        <v>577.13931272121</v>
      </c>
      <c r="N26" s="23" t="n">
        <v>312.521744032643</v>
      </c>
      <c r="O26" s="23" t="n">
        <v>0</v>
      </c>
      <c r="P26" s="23" t="n">
        <v>53.6972031435293</v>
      </c>
      <c r="Q26" s="23" t="n">
        <v>0</v>
      </c>
      <c r="R26" s="23" t="n">
        <v>9.64789330032216</v>
      </c>
      <c r="S26" s="23" t="n">
        <v>53.022383773673</v>
      </c>
      <c r="T26" s="23" t="n">
        <v>16.4625019529932</v>
      </c>
      <c r="U26" s="23" t="n">
        <v>1.3</v>
      </c>
      <c r="V26" s="23" t="n">
        <v>0.95</v>
      </c>
      <c r="W26" s="23" t="n">
        <v>0</v>
      </c>
      <c r="X26" s="23" t="n">
        <v>316.324757343522</v>
      </c>
      <c r="Y26" s="23"/>
      <c r="Z26" s="23" t="n">
        <v>189.635265161118</v>
      </c>
      <c r="AA26" s="23" t="n">
        <v>0</v>
      </c>
      <c r="AB26" s="13" t="n">
        <f aca="false">SUM(K26:AA26)</f>
        <v>3972.79736073501</v>
      </c>
      <c r="AC26" s="13" t="n">
        <f aca="false">SUM(K26:O26)</f>
        <v>3331.75735605985</v>
      </c>
      <c r="AD26" s="13" t="n">
        <f aca="false">SUM(P26:W26)</f>
        <v>135.079982170518</v>
      </c>
      <c r="AE26" s="15" t="n">
        <f aca="false">(C26*K26)/1000</f>
        <v>539.201641721914</v>
      </c>
      <c r="AF26" s="15" t="n">
        <f aca="false">+K26/1000</f>
        <v>2.39513933587074</v>
      </c>
      <c r="AG26" s="17" t="n">
        <f aca="false">(K26)/(K26+L26)</f>
        <v>0.980771862498377</v>
      </c>
      <c r="AH26" s="16" t="n">
        <f aca="false">X26/(AC26+X26)</f>
        <v>0.0867098786459101</v>
      </c>
      <c r="AI26" s="16" t="n">
        <f aca="false">AD26/(AD26+X26)</f>
        <v>0.589177687672846</v>
      </c>
      <c r="AJ26" s="16" t="n">
        <f aca="false">P26/(P26+X26)</f>
        <v>0.145118962866012</v>
      </c>
      <c r="AK26" s="16" t="n">
        <f aca="false">AC26/(AC26+AD26)</f>
        <v>0.880157106264737</v>
      </c>
      <c r="AL26" s="17"/>
      <c r="AM26" s="16" t="n">
        <f aca="false">(K26)/(X26+K26)</f>
        <v>0.883338024598902</v>
      </c>
      <c r="AN26" s="16" t="n">
        <f aca="false">K26/(M26+K26)</f>
        <v>0.805825973619729</v>
      </c>
      <c r="AO26" s="16" t="n">
        <f aca="false">(K26+L26)/(Y26+X26)</f>
        <v>7.72021867594112</v>
      </c>
      <c r="AP26" s="16" t="n">
        <f aca="false">P26/(M26+P26)</f>
        <v>0.0851206323557889</v>
      </c>
      <c r="AQ26" s="19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</row>
    <row r="27" s="29" customFormat="true" ht="13.8" hidden="false" customHeight="false" outlineLevel="0" collapsed="false">
      <c r="A27" s="25" t="n">
        <v>129</v>
      </c>
      <c r="B27" s="26" t="n">
        <v>39417</v>
      </c>
      <c r="C27" s="27" t="n">
        <v>3.53858734272796</v>
      </c>
      <c r="D27" s="28" t="s">
        <v>71</v>
      </c>
      <c r="E27" s="29" t="s">
        <v>46</v>
      </c>
      <c r="F27" s="30"/>
      <c r="G27" s="30" t="n">
        <v>45.98</v>
      </c>
      <c r="H27" s="30"/>
      <c r="I27" s="30"/>
      <c r="J27" s="30"/>
      <c r="K27" s="31" t="n">
        <v>0.00841563</v>
      </c>
      <c r="L27" s="31" t="n">
        <v>0.010258</v>
      </c>
      <c r="M27" s="31" t="n">
        <v>0.12</v>
      </c>
      <c r="N27" s="31" t="n">
        <v>0</v>
      </c>
      <c r="O27" s="31" t="n">
        <v>0</v>
      </c>
      <c r="P27" s="31" t="n">
        <v>0.894</v>
      </c>
      <c r="Q27" s="31" t="n">
        <v>0</v>
      </c>
      <c r="R27" s="31" t="n">
        <v>0.5123</v>
      </c>
      <c r="S27" s="31" t="n">
        <v>0.2715</v>
      </c>
      <c r="T27" s="31" t="n">
        <v>0.8106</v>
      </c>
      <c r="U27" s="31" t="n">
        <v>0</v>
      </c>
      <c r="V27" s="31" t="n">
        <v>0</v>
      </c>
      <c r="W27" s="31" t="n">
        <v>0</v>
      </c>
      <c r="X27" s="31" t="n">
        <v>0.932</v>
      </c>
      <c r="Y27" s="31" t="n">
        <v>0.04516</v>
      </c>
      <c r="Z27" s="31" t="n">
        <v>0.023261</v>
      </c>
      <c r="AA27" s="31" t="n">
        <v>0.015</v>
      </c>
      <c r="AB27" s="31" t="n">
        <f aca="false">SUM(K27:AA27)</f>
        <v>3.64249463</v>
      </c>
      <c r="AC27" s="31" t="n">
        <f aca="false">SUM(K27:O27)</f>
        <v>0.13867363</v>
      </c>
      <c r="AD27" s="31" t="n">
        <f aca="false">SUM(P27:W27)</f>
        <v>2.4884</v>
      </c>
      <c r="AE27" s="32" t="n">
        <f aca="false">(C27*K27)/1000</f>
        <v>2.97794417990817E-005</v>
      </c>
      <c r="AF27" s="31"/>
      <c r="AG27" s="30" t="n">
        <f aca="false">(K27)/(K27+L27)</f>
        <v>0.450669205719509</v>
      </c>
      <c r="AH27" s="30" t="n">
        <f aca="false">X27/(AC27+X27)</f>
        <v>0.87048001733264</v>
      </c>
      <c r="AI27" s="30" t="n">
        <f aca="false">AD27/(AD27+X27)</f>
        <v>0.785865269736237</v>
      </c>
      <c r="AJ27" s="30" t="n">
        <f aca="false">P27/(P27+X27)</f>
        <v>0.489594742606791</v>
      </c>
      <c r="AK27" s="30" t="n">
        <f aca="false">AC27/(AC27+AD27)</f>
        <v>0.0389634057669102</v>
      </c>
      <c r="AL27" s="33" t="n">
        <f aca="false">(K27+L27)/(K27+L27+Y27)</f>
        <v>0.29253592502886</v>
      </c>
      <c r="AM27" s="33" t="n">
        <f aca="false">(K27)/(X27+K27)</f>
        <v>0.00894884105658686</v>
      </c>
      <c r="AN27" s="34" t="n">
        <f aca="false">K27/(M27+K27)</f>
        <v>0.0655343122951622</v>
      </c>
      <c r="AO27" s="30" t="n">
        <f aca="false">(K27+L27)/(Y27+X27)</f>
        <v>0.0191101047934832</v>
      </c>
      <c r="AP27" s="30" t="n">
        <f aca="false">P27/(M27+P27)</f>
        <v>0.881656804733728</v>
      </c>
      <c r="AQ27" s="35" t="n">
        <f aca="false">Y27/(Y27+X27)</f>
        <v>0.0462155634696467</v>
      </c>
      <c r="AMH27" s="0"/>
      <c r="AMI27" s="0"/>
      <c r="AMJ27" s="0"/>
    </row>
    <row r="28" s="29" customFormat="true" ht="13.8" hidden="false" customHeight="false" outlineLevel="0" collapsed="false">
      <c r="A28" s="25" t="n">
        <v>131</v>
      </c>
      <c r="B28" s="26" t="n">
        <v>39430</v>
      </c>
      <c r="C28" s="27" t="n">
        <v>3.42039888198792</v>
      </c>
      <c r="D28" s="28" t="s">
        <v>71</v>
      </c>
      <c r="E28" s="29" t="s">
        <v>46</v>
      </c>
      <c r="F28" s="30"/>
      <c r="G28" s="30" t="n">
        <v>47.85</v>
      </c>
      <c r="H28" s="30"/>
      <c r="I28" s="30"/>
      <c r="J28" s="30"/>
      <c r="K28" s="31" t="n">
        <v>0.0126416</v>
      </c>
      <c r="L28" s="31" t="n">
        <v>0.013155</v>
      </c>
      <c r="M28" s="31" t="n">
        <v>0.013478</v>
      </c>
      <c r="N28" s="31" t="n">
        <v>0</v>
      </c>
      <c r="O28" s="31" t="n">
        <v>0</v>
      </c>
      <c r="P28" s="31" t="n">
        <v>0.2</v>
      </c>
      <c r="Q28" s="31" t="n">
        <v>0</v>
      </c>
      <c r="R28" s="31" t="n">
        <v>0.19125</v>
      </c>
      <c r="S28" s="31" t="n">
        <v>0.114</v>
      </c>
      <c r="T28" s="31" t="n">
        <v>0.17454</v>
      </c>
      <c r="U28" s="31" t="n">
        <v>0</v>
      </c>
      <c r="V28" s="31" t="n">
        <v>0</v>
      </c>
      <c r="W28" s="31" t="n">
        <v>0</v>
      </c>
      <c r="X28" s="31" t="n">
        <v>0.284545</v>
      </c>
      <c r="Y28" s="31" t="n">
        <v>0.03561</v>
      </c>
      <c r="Z28" s="31" t="n">
        <v>0.0244</v>
      </c>
      <c r="AA28" s="31" t="n">
        <v>0</v>
      </c>
      <c r="AB28" s="31" t="n">
        <f aca="false">SUM(K28:AA28)</f>
        <v>1.0636196</v>
      </c>
      <c r="AC28" s="31" t="n">
        <f aca="false">SUM(K28:O28)</f>
        <v>0.0392746</v>
      </c>
      <c r="AD28" s="31" t="n">
        <f aca="false">SUM(P28:W28)</f>
        <v>0.67979</v>
      </c>
      <c r="AE28" s="32" t="n">
        <f aca="false">(C28*K28)/1000</f>
        <v>4.32393145065385E-005</v>
      </c>
      <c r="AF28" s="31"/>
      <c r="AG28" s="30" t="n">
        <f aca="false">(K28)/(K28+L28)</f>
        <v>0.490049076234853</v>
      </c>
      <c r="AH28" s="30" t="n">
        <f aca="false">X28/(AC28+X28)</f>
        <v>0.878714568234906</v>
      </c>
      <c r="AI28" s="30" t="n">
        <f aca="false">AD28/(AD28+X28)</f>
        <v>0.772159855230286</v>
      </c>
      <c r="AJ28" s="30" t="n">
        <f aca="false">P28/(P28+X28)</f>
        <v>0.412758360936549</v>
      </c>
      <c r="AK28" s="30" t="n">
        <f aca="false">AC28/(AC28+AD28)</f>
        <v>0.0391333442804852</v>
      </c>
      <c r="AL28" s="33" t="n">
        <f aca="false">(K28+L28)/(K28+L28+Y28)</f>
        <v>0.420094908364899</v>
      </c>
      <c r="AM28" s="33" t="n">
        <f aca="false">(K28)/(X28+K28)</f>
        <v>0.0425375841306438</v>
      </c>
      <c r="AN28" s="34" t="n">
        <f aca="false">K28/(M28+K28)</f>
        <v>0.483989035054136</v>
      </c>
      <c r="AO28" s="30" t="n">
        <f aca="false">(K28+L28)/(Y28+X28)</f>
        <v>0.0805753463166279</v>
      </c>
      <c r="AP28" s="30" t="n">
        <f aca="false">P28/(M28+P28)</f>
        <v>0.936864688633021</v>
      </c>
      <c r="AQ28" s="35" t="n">
        <f aca="false">Y28/(Y28+X28)</f>
        <v>0.111227374240602</v>
      </c>
      <c r="AMH28" s="0"/>
      <c r="AMI28" s="0"/>
      <c r="AMJ28" s="0"/>
    </row>
    <row r="29" s="29" customFormat="true" ht="13.8" hidden="false" customHeight="false" outlineLevel="0" collapsed="false">
      <c r="A29" s="25" t="n">
        <v>134</v>
      </c>
      <c r="B29" s="26" t="n">
        <v>39465</v>
      </c>
      <c r="C29" s="27" t="n">
        <v>0.493380323584876</v>
      </c>
      <c r="D29" s="28" t="s">
        <v>71</v>
      </c>
      <c r="E29" s="29" t="s">
        <v>46</v>
      </c>
      <c r="F29" s="30"/>
      <c r="G29" s="30" t="n">
        <v>43.26</v>
      </c>
      <c r="H29" s="30"/>
      <c r="I29" s="30"/>
      <c r="J29" s="30"/>
      <c r="K29" s="31" t="n">
        <v>0.0122</v>
      </c>
      <c r="L29" s="31" t="n">
        <v>0.018454</v>
      </c>
      <c r="M29" s="31" t="n">
        <v>0.02366</v>
      </c>
      <c r="N29" s="31" t="n">
        <v>0</v>
      </c>
      <c r="O29" s="31" t="n">
        <v>0</v>
      </c>
      <c r="P29" s="31" t="n">
        <v>1.064644</v>
      </c>
      <c r="Q29" s="31" t="n">
        <v>0</v>
      </c>
      <c r="R29" s="31" t="n">
        <v>0.84255</v>
      </c>
      <c r="S29" s="31" t="n">
        <v>0.35455</v>
      </c>
      <c r="T29" s="31" t="n">
        <v>0.6154</v>
      </c>
      <c r="U29" s="31" t="n">
        <v>0</v>
      </c>
      <c r="V29" s="31" t="n">
        <v>0</v>
      </c>
      <c r="W29" s="31" t="n">
        <v>0.035454</v>
      </c>
      <c r="X29" s="31" t="n">
        <v>1.12546354</v>
      </c>
      <c r="Y29" s="31" t="n">
        <v>0.05554</v>
      </c>
      <c r="Z29" s="31" t="n">
        <v>0.014854</v>
      </c>
      <c r="AA29" s="31" t="n">
        <v>0</v>
      </c>
      <c r="AB29" s="31" t="n">
        <f aca="false">SUM(K29:AA29)</f>
        <v>4.16276954</v>
      </c>
      <c r="AC29" s="31" t="n">
        <f aca="false">SUM(K29:O29)</f>
        <v>0.054314</v>
      </c>
      <c r="AD29" s="31" t="n">
        <f aca="false">SUM(P29:W29)</f>
        <v>2.912598</v>
      </c>
      <c r="AE29" s="32" t="n">
        <f aca="false">(C29*K29)/1000</f>
        <v>6.01923994773548E-006</v>
      </c>
      <c r="AF29" s="31"/>
      <c r="AG29" s="30" t="n">
        <f aca="false">(K29)/(K29+L29)</f>
        <v>0.397990474326352</v>
      </c>
      <c r="AH29" s="30" t="n">
        <f aca="false">X29/(AC29+X29)</f>
        <v>0.953962507202841</v>
      </c>
      <c r="AI29" s="30" t="n">
        <f aca="false">AD29/(AD29+X29)</f>
        <v>0.782035814184522</v>
      </c>
      <c r="AJ29" s="30" t="n">
        <f aca="false">P29/(P29+X29)</f>
        <v>0.486114942100058</v>
      </c>
      <c r="AK29" s="30" t="n">
        <f aca="false">AC29/(AC29+AD29)</f>
        <v>0.0132719980043669</v>
      </c>
      <c r="AL29" s="33" t="n">
        <f aca="false">(K29+L29)/(K29+L29+Y29)</f>
        <v>0.355639603684711</v>
      </c>
      <c r="AM29" s="33" t="n">
        <f aca="false">(K29)/(X29+K29)</f>
        <v>0.0107237329588676</v>
      </c>
      <c r="AN29" s="34" t="n">
        <f aca="false">K29/(M29+K29)</f>
        <v>0.34021193530396</v>
      </c>
      <c r="AO29" s="30" t="n">
        <f aca="false">(K29+L29)/(Y29+X29)</f>
        <v>0.0259558917156167</v>
      </c>
      <c r="AP29" s="30" t="n">
        <f aca="false">P29/(M29+P29)</f>
        <v>0.97825975095194</v>
      </c>
      <c r="AQ29" s="35" t="n">
        <f aca="false">Y29/(Y29+X29)</f>
        <v>0.0470278014577332</v>
      </c>
      <c r="AMH29" s="0"/>
      <c r="AMI29" s="0"/>
      <c r="AMJ29" s="0"/>
    </row>
    <row r="30" s="29" customFormat="true" ht="13.8" hidden="false" customHeight="false" outlineLevel="0" collapsed="false">
      <c r="A30" s="25" t="n">
        <v>142</v>
      </c>
      <c r="B30" s="26" t="n">
        <v>39545</v>
      </c>
      <c r="C30" s="27" t="n">
        <v>7.06038611260178</v>
      </c>
      <c r="D30" s="28" t="s">
        <v>71</v>
      </c>
      <c r="E30" s="29" t="s">
        <v>46</v>
      </c>
      <c r="F30" s="30"/>
      <c r="G30" s="30" t="n">
        <v>45.87</v>
      </c>
      <c r="H30" s="30"/>
      <c r="I30" s="30"/>
      <c r="J30" s="30"/>
      <c r="K30" s="31" t="n">
        <v>0.0122</v>
      </c>
      <c r="L30" s="31" t="n">
        <v>0.0190045</v>
      </c>
      <c r="M30" s="31" t="n">
        <v>0.00854</v>
      </c>
      <c r="N30" s="31" t="n">
        <v>0</v>
      </c>
      <c r="O30" s="31" t="n">
        <v>0</v>
      </c>
      <c r="P30" s="31" t="n">
        <v>1.11455</v>
      </c>
      <c r="Q30" s="31" t="n">
        <v>0</v>
      </c>
      <c r="R30" s="31" t="n">
        <v>0.82854</v>
      </c>
      <c r="S30" s="31" t="n">
        <v>0.4155</v>
      </c>
      <c r="T30" s="31" t="n">
        <v>0.7851</v>
      </c>
      <c r="U30" s="31" t="n">
        <v>0</v>
      </c>
      <c r="V30" s="31" t="n">
        <v>0</v>
      </c>
      <c r="W30" s="31" t="n">
        <v>0</v>
      </c>
      <c r="X30" s="31" t="n">
        <v>1.348484</v>
      </c>
      <c r="Y30" s="31" t="n">
        <v>0.11121</v>
      </c>
      <c r="Z30" s="31" t="n">
        <v>0.2945</v>
      </c>
      <c r="AA30" s="31" t="n">
        <v>0</v>
      </c>
      <c r="AB30" s="31" t="n">
        <f aca="false">SUM(K30:AA30)</f>
        <v>4.9376285</v>
      </c>
      <c r="AC30" s="31" t="n">
        <f aca="false">SUM(K30:O30)</f>
        <v>0.0397445</v>
      </c>
      <c r="AD30" s="31" t="n">
        <f aca="false">SUM(P30:W30)</f>
        <v>3.14369</v>
      </c>
      <c r="AE30" s="32" t="n">
        <f aca="false">(C30*K30)/1000</f>
        <v>8.61367105737417E-005</v>
      </c>
      <c r="AF30" s="31"/>
      <c r="AG30" s="30" t="n">
        <f aca="false">(K30)/(K30+L30)</f>
        <v>0.390969251229791</v>
      </c>
      <c r="AH30" s="30" t="n">
        <f aca="false">X30/(AC30+X30)</f>
        <v>0.971370347172674</v>
      </c>
      <c r="AI30" s="30" t="n">
        <f aca="false">AD30/(AD30+X30)</f>
        <v>0.769121218876366</v>
      </c>
      <c r="AJ30" s="30" t="n">
        <f aca="false">P30/(P30+X30)</f>
        <v>0.452511008780228</v>
      </c>
      <c r="AK30" s="30" t="n">
        <f aca="false">AC30/(AC30+AD30)</f>
        <v>0.00876990616667091</v>
      </c>
      <c r="AL30" s="33" t="n">
        <f aca="false">(K30+L30)/(K30+L30+Y30)</f>
        <v>0.219110413616591</v>
      </c>
      <c r="AM30" s="33" t="n">
        <f aca="false">(K30)/(X30+K30)</f>
        <v>0.00896607882506151</v>
      </c>
      <c r="AN30" s="34" t="n">
        <f aca="false">K30/(M30+K30)</f>
        <v>0.588235294117647</v>
      </c>
      <c r="AO30" s="30" t="n">
        <f aca="false">(K30+L30)/(Y30+X30)</f>
        <v>0.0213774256796287</v>
      </c>
      <c r="AP30" s="30" t="n">
        <f aca="false">P30/(M30+P30)</f>
        <v>0.99239597895093</v>
      </c>
      <c r="AQ30" s="35" t="n">
        <f aca="false">Y30/(Y30+X30)</f>
        <v>0.0761872008790884</v>
      </c>
      <c r="AMH30" s="0"/>
      <c r="AMI30" s="0"/>
      <c r="AMJ30" s="0"/>
    </row>
    <row r="31" s="29" customFormat="true" ht="13.8" hidden="false" customHeight="false" outlineLevel="0" collapsed="false">
      <c r="A31" s="25" t="n">
        <v>148</v>
      </c>
      <c r="B31" s="26" t="n">
        <v>39570</v>
      </c>
      <c r="C31" s="27" t="n">
        <v>3.38245179627073</v>
      </c>
      <c r="D31" s="28" t="s">
        <v>71</v>
      </c>
      <c r="E31" s="29" t="s">
        <v>50</v>
      </c>
      <c r="F31" s="30"/>
      <c r="G31" s="30" t="n">
        <v>44.85</v>
      </c>
      <c r="H31" s="30"/>
      <c r="I31" s="30"/>
      <c r="J31" s="30"/>
      <c r="K31" s="31" t="n">
        <v>0.364</v>
      </c>
      <c r="L31" s="31" t="n">
        <v>0.594</v>
      </c>
      <c r="M31" s="31" t="n">
        <v>1.065454</v>
      </c>
      <c r="N31" s="31" t="n">
        <v>0</v>
      </c>
      <c r="O31" s="31" t="n">
        <v>0</v>
      </c>
      <c r="P31" s="31" t="n">
        <v>16.326</v>
      </c>
      <c r="Q31" s="31" t="n">
        <v>0</v>
      </c>
      <c r="R31" s="31" t="n">
        <v>12.47485</v>
      </c>
      <c r="S31" s="31" t="n">
        <v>5.318585</v>
      </c>
      <c r="T31" s="31" t="n">
        <v>13.64</v>
      </c>
      <c r="U31" s="31" t="n">
        <v>0</v>
      </c>
      <c r="V31" s="31" t="n">
        <v>0</v>
      </c>
      <c r="W31" s="31" t="n">
        <v>0.11</v>
      </c>
      <c r="X31" s="31" t="n">
        <v>17.264</v>
      </c>
      <c r="Y31" s="31" t="n">
        <v>0.77</v>
      </c>
      <c r="Z31" s="31" t="n">
        <v>1.8155</v>
      </c>
      <c r="AA31" s="31" t="n">
        <v>0.22</v>
      </c>
      <c r="AB31" s="31" t="n">
        <f aca="false">SUM(K31:AA31)</f>
        <v>69.962389</v>
      </c>
      <c r="AC31" s="31" t="n">
        <f aca="false">SUM(K31:O31)</f>
        <v>2.023454</v>
      </c>
      <c r="AD31" s="31" t="n">
        <f aca="false">SUM(P31:W31)</f>
        <v>47.869435</v>
      </c>
      <c r="AE31" s="32" t="n">
        <f aca="false">(C31*K31)/1000</f>
        <v>0.00123121245384254</v>
      </c>
      <c r="AF31" s="31"/>
      <c r="AG31" s="30" t="n">
        <f aca="false">(K31)/(K31+L31)</f>
        <v>0.379958246346555</v>
      </c>
      <c r="AH31" s="30" t="n">
        <f aca="false">X31/(AC31+X31)</f>
        <v>0.895089626655752</v>
      </c>
      <c r="AI31" s="30" t="n">
        <f aca="false">AD31/(AD31+X31)</f>
        <v>0.790478914786607</v>
      </c>
      <c r="AJ31" s="30" t="n">
        <f aca="false">P31/(P31+X31)</f>
        <v>0.486037511164037</v>
      </c>
      <c r="AK31" s="30" t="n">
        <f aca="false">AC31/(AC31+AD31)</f>
        <v>0.0301302521622167</v>
      </c>
      <c r="AL31" s="33" t="n">
        <f aca="false">(K31+L31)/(K31+L31+Y31)</f>
        <v>0.554398148148148</v>
      </c>
      <c r="AM31" s="33" t="n">
        <f aca="false">(K31)/(X31+K31)</f>
        <v>0.0206489675516224</v>
      </c>
      <c r="AN31" s="34" t="n">
        <f aca="false">K31/(M31+K31)</f>
        <v>0.254642681751214</v>
      </c>
      <c r="AO31" s="30" t="n">
        <f aca="false">(K31+L31)/(Y31+X31)</f>
        <v>0.0531218808916491</v>
      </c>
      <c r="AP31" s="30" t="n">
        <f aca="false">P31/(M31+P31)</f>
        <v>0.938736922168785</v>
      </c>
      <c r="AQ31" s="35" t="n">
        <f aca="false">Y31/(Y31+X31)</f>
        <v>0.0426971276477764</v>
      </c>
      <c r="AMH31" s="0"/>
      <c r="AMI31" s="0"/>
      <c r="AMJ31" s="0"/>
    </row>
    <row r="32" customFormat="false" ht="13.8" hidden="false" customHeight="false" outlineLevel="0" collapsed="false">
      <c r="A32" s="25" t="n">
        <v>152</v>
      </c>
      <c r="B32" s="26" t="n">
        <v>39584</v>
      </c>
      <c r="C32" s="27" t="n">
        <v>0.345775482077364</v>
      </c>
      <c r="D32" s="28" t="s">
        <v>71</v>
      </c>
      <c r="E32" s="29" t="s">
        <v>50</v>
      </c>
      <c r="F32" s="30"/>
      <c r="G32" s="36" t="n">
        <v>44.65</v>
      </c>
      <c r="H32" s="30"/>
      <c r="I32" s="30"/>
      <c r="J32" s="30"/>
      <c r="K32" s="31" t="n">
        <v>0.13845</v>
      </c>
      <c r="L32" s="31" t="n">
        <v>0.261554</v>
      </c>
      <c r="M32" s="31" t="n">
        <v>0.5454</v>
      </c>
      <c r="N32" s="31" t="n">
        <v>0.071515</v>
      </c>
      <c r="O32" s="31" t="n">
        <v>0</v>
      </c>
      <c r="P32" s="31" t="n">
        <v>8.264</v>
      </c>
      <c r="Q32" s="31" t="n">
        <v>0.9494</v>
      </c>
      <c r="R32" s="31" t="n">
        <v>5.385458</v>
      </c>
      <c r="S32" s="31" t="n">
        <v>3.285</v>
      </c>
      <c r="T32" s="31" t="n">
        <v>4.69</v>
      </c>
      <c r="U32" s="31" t="n">
        <v>0.06603</v>
      </c>
      <c r="V32" s="31" t="n">
        <v>0.031</v>
      </c>
      <c r="W32" s="31" t="n">
        <v>0.01224</v>
      </c>
      <c r="X32" s="31" t="n">
        <v>7.236</v>
      </c>
      <c r="Y32" s="31" t="n">
        <v>0.3068</v>
      </c>
      <c r="Z32" s="31" t="n">
        <v>0.4854548</v>
      </c>
      <c r="AA32" s="31" t="n">
        <v>0</v>
      </c>
      <c r="AB32" s="31" t="n">
        <f aca="false">SUM(K32:AA32)</f>
        <v>31.7283018</v>
      </c>
      <c r="AC32" s="31" t="n">
        <f aca="false">SUM(K32:O32)</f>
        <v>1.016919</v>
      </c>
      <c r="AD32" s="31" t="n">
        <f aca="false">SUM(P32:W32)</f>
        <v>22.683128</v>
      </c>
      <c r="AE32" s="32" t="n">
        <f aca="false">(C32*K32)/1000</f>
        <v>4.7872615493611E-005</v>
      </c>
      <c r="AF32" s="31"/>
      <c r="AG32" s="30" t="n">
        <f aca="false">(K32)/(K32+L32)</f>
        <v>0.346121538784612</v>
      </c>
      <c r="AH32" s="30" t="n">
        <f aca="false">X32/(AC32+X32)</f>
        <v>0.876780688141977</v>
      </c>
      <c r="AI32" s="30" t="n">
        <f aca="false">AD32/(AD32+X32)</f>
        <v>0.805756219545724</v>
      </c>
      <c r="AJ32" s="30" t="n">
        <f aca="false">P32/(P32+X32)</f>
        <v>0.533161290322581</v>
      </c>
      <c r="AK32" s="30" t="n">
        <f aca="false">AC32/(AC32+AD32)</f>
        <v>0.0327688743207771</v>
      </c>
      <c r="AL32" s="33" t="n">
        <f aca="false">(K32+L32)/(K32+L32+Y32)</f>
        <v>0.565933412940504</v>
      </c>
      <c r="AM32" s="33" t="n">
        <f aca="false">(K32)/(X32+K32)</f>
        <v>0.0187742814718386</v>
      </c>
      <c r="AN32" s="34" t="n">
        <f aca="false">K32/(M32+K32)</f>
        <v>0.202456679096293</v>
      </c>
      <c r="AO32" s="30" t="n">
        <f aca="false">(K32+L32)/(Y32+X32)</f>
        <v>0.0530312350851143</v>
      </c>
      <c r="AP32" s="30" t="n">
        <f aca="false">P32/(M32+P32)</f>
        <v>0.938088859627216</v>
      </c>
      <c r="AQ32" s="35" t="n">
        <f aca="false">Y32/(Y32+X32)</f>
        <v>0.040674550564777</v>
      </c>
      <c r="AR32" s="0"/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  <c r="JU32" s="0"/>
      <c r="JV32" s="0"/>
      <c r="JW32" s="0"/>
      <c r="JX32" s="0"/>
      <c r="JY32" s="0"/>
      <c r="JZ32" s="0"/>
      <c r="KA32" s="0"/>
      <c r="KB32" s="0"/>
      <c r="KC32" s="0"/>
      <c r="KD32" s="0"/>
      <c r="KE32" s="0"/>
      <c r="KF32" s="0"/>
      <c r="KG32" s="0"/>
      <c r="KH32" s="0"/>
      <c r="KI32" s="0"/>
      <c r="KJ32" s="0"/>
      <c r="KK32" s="0"/>
      <c r="KL32" s="0"/>
      <c r="KM32" s="0"/>
      <c r="KN32" s="0"/>
      <c r="KO32" s="0"/>
      <c r="KP32" s="0"/>
      <c r="KQ32" s="0"/>
      <c r="KR32" s="0"/>
      <c r="KS32" s="0"/>
      <c r="KT32" s="0"/>
      <c r="KU32" s="0"/>
      <c r="KV32" s="0"/>
      <c r="KW32" s="0"/>
      <c r="KX32" s="0"/>
      <c r="KY32" s="0"/>
      <c r="KZ32" s="0"/>
      <c r="LA32" s="0"/>
      <c r="LB32" s="0"/>
      <c r="LC32" s="0"/>
      <c r="LD32" s="0"/>
      <c r="LE32" s="0"/>
      <c r="LF32" s="0"/>
      <c r="LG32" s="0"/>
      <c r="LH32" s="0"/>
      <c r="LI32" s="0"/>
      <c r="LJ32" s="0"/>
      <c r="LK32" s="0"/>
      <c r="LL32" s="0"/>
      <c r="LM32" s="0"/>
      <c r="LN32" s="0"/>
      <c r="LO32" s="0"/>
      <c r="LP32" s="0"/>
      <c r="LQ32" s="0"/>
      <c r="LR32" s="0"/>
      <c r="LS32" s="0"/>
      <c r="LT32" s="0"/>
      <c r="LU32" s="0"/>
      <c r="LV32" s="0"/>
      <c r="LW32" s="0"/>
      <c r="LX32" s="0"/>
      <c r="LY32" s="0"/>
      <c r="LZ32" s="0"/>
      <c r="MA32" s="0"/>
      <c r="MB32" s="0"/>
      <c r="MC32" s="0"/>
      <c r="MD32" s="0"/>
      <c r="ME32" s="0"/>
      <c r="MF32" s="0"/>
      <c r="MG32" s="0"/>
      <c r="MH32" s="0"/>
      <c r="MI32" s="0"/>
      <c r="MJ32" s="0"/>
      <c r="MK32" s="0"/>
      <c r="ML32" s="0"/>
      <c r="MM32" s="0"/>
      <c r="MN32" s="0"/>
      <c r="MO32" s="0"/>
      <c r="MP32" s="0"/>
      <c r="MQ32" s="0"/>
      <c r="MR32" s="0"/>
      <c r="MS32" s="0"/>
      <c r="MT32" s="0"/>
      <c r="MU32" s="0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  <c r="UQ32" s="0"/>
      <c r="UR32" s="0"/>
      <c r="US32" s="0"/>
      <c r="UT32" s="0"/>
      <c r="UU32" s="0"/>
      <c r="UV32" s="0"/>
      <c r="UW32" s="0"/>
      <c r="UX32" s="0"/>
      <c r="UY32" s="0"/>
      <c r="UZ32" s="0"/>
      <c r="VA32" s="0"/>
      <c r="VB32" s="0"/>
      <c r="VC32" s="0"/>
      <c r="VD32" s="0"/>
      <c r="VE32" s="0"/>
      <c r="VF32" s="0"/>
      <c r="VG32" s="0"/>
      <c r="VH32" s="0"/>
      <c r="VI32" s="0"/>
      <c r="VJ32" s="0"/>
      <c r="VK32" s="0"/>
      <c r="VL32" s="0"/>
      <c r="VM32" s="0"/>
      <c r="VN32" s="0"/>
      <c r="VO32" s="0"/>
      <c r="VP32" s="0"/>
      <c r="VQ32" s="0"/>
      <c r="VR32" s="0"/>
      <c r="VS32" s="0"/>
      <c r="VT32" s="0"/>
      <c r="VU32" s="0"/>
      <c r="VV32" s="0"/>
      <c r="VW32" s="0"/>
      <c r="VX32" s="0"/>
      <c r="VY32" s="0"/>
      <c r="VZ32" s="0"/>
      <c r="WA32" s="0"/>
      <c r="WB32" s="0"/>
      <c r="WC32" s="0"/>
      <c r="WD32" s="0"/>
      <c r="WE32" s="0"/>
      <c r="WF32" s="0"/>
      <c r="WG32" s="0"/>
      <c r="WH32" s="0"/>
      <c r="WI32" s="0"/>
      <c r="WJ32" s="0"/>
      <c r="WK32" s="0"/>
      <c r="WL32" s="0"/>
      <c r="WM32" s="0"/>
      <c r="WN32" s="0"/>
      <c r="WO32" s="0"/>
      <c r="WP32" s="0"/>
      <c r="WQ32" s="0"/>
      <c r="WR32" s="0"/>
      <c r="WS32" s="0"/>
      <c r="WT32" s="0"/>
      <c r="WU32" s="0"/>
      <c r="WV32" s="0"/>
      <c r="WW32" s="0"/>
      <c r="WX32" s="0"/>
      <c r="WY32" s="0"/>
      <c r="WZ32" s="0"/>
      <c r="XA32" s="0"/>
      <c r="XB32" s="0"/>
      <c r="XC32" s="0"/>
      <c r="XD32" s="0"/>
      <c r="XE32" s="0"/>
      <c r="XF32" s="0"/>
      <c r="XG32" s="0"/>
      <c r="XH32" s="0"/>
      <c r="XI32" s="0"/>
      <c r="XJ32" s="0"/>
      <c r="XK32" s="0"/>
      <c r="XL32" s="0"/>
      <c r="XM32" s="0"/>
      <c r="XN32" s="0"/>
      <c r="XO32" s="0"/>
      <c r="XP32" s="0"/>
      <c r="XQ32" s="0"/>
      <c r="XR32" s="0"/>
      <c r="XS32" s="0"/>
      <c r="XT32" s="0"/>
      <c r="XU32" s="0"/>
      <c r="XV32" s="0"/>
      <c r="XW32" s="0"/>
      <c r="XX32" s="0"/>
      <c r="XY32" s="0"/>
      <c r="XZ32" s="0"/>
      <c r="YA32" s="0"/>
      <c r="YB32" s="0"/>
      <c r="YC32" s="0"/>
      <c r="YD32" s="0"/>
      <c r="YE32" s="0"/>
      <c r="YF32" s="0"/>
      <c r="YG32" s="0"/>
      <c r="YH32" s="0"/>
      <c r="YI32" s="0"/>
      <c r="YJ32" s="0"/>
      <c r="YK32" s="0"/>
      <c r="YL32" s="0"/>
      <c r="YM32" s="0"/>
      <c r="YN32" s="0"/>
      <c r="YO32" s="0"/>
      <c r="YP32" s="0"/>
      <c r="YQ32" s="0"/>
      <c r="YR32" s="0"/>
      <c r="YS32" s="0"/>
      <c r="YT32" s="0"/>
      <c r="YU32" s="0"/>
      <c r="YV32" s="0"/>
      <c r="YW32" s="0"/>
      <c r="YX32" s="0"/>
      <c r="YY32" s="0"/>
      <c r="YZ32" s="0"/>
      <c r="ZA32" s="0"/>
      <c r="ZB32" s="0"/>
      <c r="ZC32" s="0"/>
      <c r="ZD32" s="0"/>
      <c r="ZE32" s="0"/>
      <c r="ZF32" s="0"/>
      <c r="ZG32" s="0"/>
      <c r="ZH32" s="0"/>
      <c r="ZI32" s="0"/>
      <c r="ZJ32" s="0"/>
      <c r="ZK32" s="0"/>
      <c r="ZL32" s="0"/>
      <c r="ZM32" s="0"/>
      <c r="ZN32" s="0"/>
      <c r="ZO32" s="0"/>
      <c r="ZP32" s="0"/>
      <c r="ZQ32" s="0"/>
      <c r="ZR32" s="0"/>
      <c r="ZS32" s="0"/>
      <c r="ZT32" s="0"/>
      <c r="ZU32" s="0"/>
      <c r="ZV32" s="0"/>
      <c r="ZW32" s="0"/>
      <c r="ZX32" s="0"/>
      <c r="ZY32" s="0"/>
      <c r="ZZ32" s="0"/>
      <c r="AAA32" s="0"/>
      <c r="AAB32" s="0"/>
      <c r="AAC32" s="0"/>
      <c r="AAD32" s="0"/>
      <c r="AAE32" s="0"/>
      <c r="AAF32" s="0"/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  <c r="ABA32" s="0"/>
      <c r="ABB32" s="0"/>
      <c r="ABC32" s="0"/>
      <c r="ABD32" s="0"/>
      <c r="ABE32" s="0"/>
      <c r="ABF32" s="0"/>
      <c r="ABG32" s="0"/>
      <c r="ABH32" s="0"/>
      <c r="ABI32" s="0"/>
      <c r="ABJ32" s="0"/>
      <c r="ABK32" s="0"/>
      <c r="ABL32" s="0"/>
      <c r="ABM32" s="0"/>
      <c r="ABN32" s="0"/>
      <c r="ABO32" s="0"/>
      <c r="ABP32" s="0"/>
      <c r="ABQ32" s="0"/>
      <c r="ABR32" s="0"/>
      <c r="ABS32" s="0"/>
      <c r="ABT32" s="0"/>
      <c r="ABU32" s="0"/>
      <c r="ABV32" s="0"/>
      <c r="ABW32" s="0"/>
      <c r="ABX32" s="0"/>
      <c r="ABY32" s="0"/>
      <c r="ABZ32" s="0"/>
      <c r="ACA32" s="0"/>
      <c r="ACB32" s="0"/>
      <c r="ACC32" s="0"/>
      <c r="ACD32" s="0"/>
      <c r="ACE32" s="0"/>
      <c r="ACF32" s="0"/>
      <c r="ACG32" s="0"/>
      <c r="ACH32" s="0"/>
      <c r="ACI32" s="0"/>
      <c r="ACJ32" s="0"/>
      <c r="ACK32" s="0"/>
      <c r="ACL32" s="0"/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</row>
    <row r="33" customFormat="false" ht="13.8" hidden="false" customHeight="false" outlineLevel="0" collapsed="false">
      <c r="A33" s="25" t="n">
        <v>168</v>
      </c>
      <c r="B33" s="26" t="n">
        <v>39661</v>
      </c>
      <c r="C33" s="27" t="n">
        <v>6.36423889360699</v>
      </c>
      <c r="D33" s="28" t="s">
        <v>71</v>
      </c>
      <c r="E33" s="29" t="s">
        <v>50</v>
      </c>
      <c r="F33" s="30"/>
      <c r="G33" s="30" t="n">
        <v>40.56</v>
      </c>
      <c r="H33" s="30"/>
      <c r="I33" s="30"/>
      <c r="J33" s="30"/>
      <c r="K33" s="31" t="n">
        <v>0.7545</v>
      </c>
      <c r="L33" s="31" t="n">
        <v>0.845</v>
      </c>
      <c r="M33" s="31" t="n">
        <v>1.2</v>
      </c>
      <c r="N33" s="31" t="n">
        <v>0.945</v>
      </c>
      <c r="O33" s="31" t="n">
        <v>0</v>
      </c>
      <c r="P33" s="31" t="n">
        <v>26.3</v>
      </c>
      <c r="Q33" s="31" t="n">
        <v>2.045</v>
      </c>
      <c r="R33" s="31" t="n">
        <v>8.351</v>
      </c>
      <c r="S33" s="31" t="n">
        <v>8.3</v>
      </c>
      <c r="T33" s="31" t="n">
        <v>11</v>
      </c>
      <c r="U33" s="31" t="n">
        <v>0</v>
      </c>
      <c r="V33" s="31" t="n">
        <v>0</v>
      </c>
      <c r="W33" s="31" t="n">
        <v>0</v>
      </c>
      <c r="X33" s="31" t="n">
        <v>25.45</v>
      </c>
      <c r="Y33" s="31" t="n">
        <v>0.22</v>
      </c>
      <c r="Z33" s="31" t="n">
        <v>3.94</v>
      </c>
      <c r="AA33" s="31" t="n">
        <v>0</v>
      </c>
      <c r="AB33" s="31" t="n">
        <f aca="false">SUM(K33:AA33)</f>
        <v>89.3505</v>
      </c>
      <c r="AC33" s="31" t="n">
        <f aca="false">SUM(K33:O33)</f>
        <v>3.7445</v>
      </c>
      <c r="AD33" s="31" t="n">
        <f aca="false">SUM(P33:W33)</f>
        <v>55.996</v>
      </c>
      <c r="AE33" s="32" t="n">
        <f aca="false">(C33*K33)/1000</f>
        <v>0.00480181824522647</v>
      </c>
      <c r="AF33" s="31"/>
      <c r="AG33" s="30" t="n">
        <f aca="false">(K33)/(K33+L33)</f>
        <v>0.471709909346671</v>
      </c>
      <c r="AH33" s="30" t="n">
        <f aca="false">X33/(AC33+X33)</f>
        <v>0.871739539981846</v>
      </c>
      <c r="AI33" s="30" t="n">
        <f aca="false">AD33/(AD33+X33)</f>
        <v>0.761918126029038</v>
      </c>
      <c r="AJ33" s="30" t="n">
        <f aca="false">P33/(P33+X33)</f>
        <v>0.508212560386473</v>
      </c>
      <c r="AK33" s="30" t="n">
        <f aca="false">AC33/(AC33+AD33)</f>
        <v>0.0439544315387279</v>
      </c>
      <c r="AL33" s="33" t="n">
        <f aca="false">(K33+L33)/(K33+L33+Y33)</f>
        <v>0.879087661445452</v>
      </c>
      <c r="AM33" s="33" t="n">
        <f aca="false">(K33)/(X33+K33)</f>
        <v>0.0287927646014997</v>
      </c>
      <c r="AN33" s="34" t="n">
        <f aca="false">K33/(M33+K33)</f>
        <v>0.386032233307751</v>
      </c>
      <c r="AO33" s="30" t="n">
        <f aca="false">(K33+L33)/(Y33+X33)</f>
        <v>0.0623100895987534</v>
      </c>
      <c r="AP33" s="30" t="n">
        <f aca="false">P33/(M33+P33)</f>
        <v>0.956363636363636</v>
      </c>
      <c r="AQ33" s="35" t="n">
        <f aca="false">Y33/(Y33+X33)</f>
        <v>0.00857031554343592</v>
      </c>
      <c r="AR33" s="0"/>
      <c r="AS33" s="0"/>
      <c r="AT33" s="0"/>
      <c r="AU33" s="0"/>
      <c r="AV33" s="0"/>
      <c r="AW33" s="0"/>
      <c r="AX33" s="0"/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  <c r="IX33" s="0"/>
      <c r="IY33" s="0"/>
      <c r="IZ33" s="0"/>
      <c r="JA33" s="0"/>
      <c r="JB33" s="0"/>
      <c r="JC33" s="0"/>
      <c r="JD33" s="0"/>
      <c r="JE33" s="0"/>
      <c r="JF33" s="0"/>
      <c r="JG33" s="0"/>
      <c r="JH33" s="0"/>
      <c r="JI33" s="0"/>
      <c r="JJ33" s="0"/>
      <c r="JK33" s="0"/>
      <c r="JL33" s="0"/>
      <c r="JM33" s="0"/>
      <c r="JN33" s="0"/>
      <c r="JO33" s="0"/>
      <c r="JP33" s="0"/>
      <c r="JQ33" s="0"/>
      <c r="JR33" s="0"/>
      <c r="JS33" s="0"/>
      <c r="JT33" s="0"/>
      <c r="JU33" s="0"/>
      <c r="JV33" s="0"/>
      <c r="JW33" s="0"/>
      <c r="JX33" s="0"/>
      <c r="JY33" s="0"/>
      <c r="JZ33" s="0"/>
      <c r="KA33" s="0"/>
      <c r="KB33" s="0"/>
      <c r="KC33" s="0"/>
      <c r="KD33" s="0"/>
      <c r="KE33" s="0"/>
      <c r="KF33" s="0"/>
      <c r="KG33" s="0"/>
      <c r="KH33" s="0"/>
      <c r="KI33" s="0"/>
      <c r="KJ33" s="0"/>
      <c r="KK33" s="0"/>
      <c r="KL33" s="0"/>
      <c r="KM33" s="0"/>
      <c r="KN33" s="0"/>
      <c r="KO33" s="0"/>
      <c r="KP33" s="0"/>
      <c r="KQ33" s="0"/>
      <c r="KR33" s="0"/>
      <c r="KS33" s="0"/>
      <c r="KT33" s="0"/>
      <c r="KU33" s="0"/>
      <c r="KV33" s="0"/>
      <c r="KW33" s="0"/>
      <c r="KX33" s="0"/>
      <c r="KY33" s="0"/>
      <c r="KZ33" s="0"/>
      <c r="LA33" s="0"/>
      <c r="LB33" s="0"/>
      <c r="LC33" s="0"/>
      <c r="LD33" s="0"/>
      <c r="LE33" s="0"/>
      <c r="LF33" s="0"/>
      <c r="LG33" s="0"/>
      <c r="LH33" s="0"/>
      <c r="LI33" s="0"/>
      <c r="LJ33" s="0"/>
      <c r="LK33" s="0"/>
      <c r="LL33" s="0"/>
      <c r="LM33" s="0"/>
      <c r="LN33" s="0"/>
      <c r="LO33" s="0"/>
      <c r="LP33" s="0"/>
      <c r="LQ33" s="0"/>
      <c r="LR33" s="0"/>
      <c r="LS33" s="0"/>
      <c r="LT33" s="0"/>
      <c r="LU33" s="0"/>
      <c r="LV33" s="0"/>
      <c r="LW33" s="0"/>
      <c r="LX33" s="0"/>
      <c r="LY33" s="0"/>
      <c r="LZ33" s="0"/>
      <c r="MA33" s="0"/>
      <c r="MB33" s="0"/>
      <c r="MC33" s="0"/>
      <c r="MD33" s="0"/>
      <c r="ME33" s="0"/>
      <c r="MF33" s="0"/>
      <c r="MG33" s="0"/>
      <c r="MH33" s="0"/>
      <c r="MI33" s="0"/>
      <c r="MJ33" s="0"/>
      <c r="MK33" s="0"/>
      <c r="ML33" s="0"/>
      <c r="MM33" s="0"/>
      <c r="MN33" s="0"/>
      <c r="MO33" s="0"/>
      <c r="MP33" s="0"/>
      <c r="MQ33" s="0"/>
      <c r="MR33" s="0"/>
      <c r="MS33" s="0"/>
      <c r="MT33" s="0"/>
      <c r="MU33" s="0"/>
      <c r="MV33" s="0"/>
      <c r="MW33" s="0"/>
      <c r="MX33" s="0"/>
      <c r="MY33" s="0"/>
      <c r="MZ33" s="0"/>
      <c r="NA33" s="0"/>
      <c r="NB33" s="0"/>
      <c r="NC33" s="0"/>
      <c r="ND33" s="0"/>
      <c r="NE33" s="0"/>
      <c r="NF33" s="0"/>
      <c r="NG33" s="0"/>
      <c r="NH33" s="0"/>
      <c r="NI33" s="0"/>
      <c r="NJ33" s="0"/>
      <c r="NK33" s="0"/>
      <c r="NL33" s="0"/>
      <c r="NM33" s="0"/>
      <c r="NN33" s="0"/>
      <c r="NO33" s="0"/>
      <c r="NP33" s="0"/>
      <c r="NQ33" s="0"/>
      <c r="NR33" s="0"/>
      <c r="NS33" s="0"/>
      <c r="NT33" s="0"/>
      <c r="NU33" s="0"/>
      <c r="NV33" s="0"/>
      <c r="NW33" s="0"/>
      <c r="NX33" s="0"/>
      <c r="NY33" s="0"/>
      <c r="NZ33" s="0"/>
      <c r="OA33" s="0"/>
      <c r="OB33" s="0"/>
      <c r="OC33" s="0"/>
      <c r="OD33" s="0"/>
      <c r="OE33" s="0"/>
      <c r="OF33" s="0"/>
      <c r="OG33" s="0"/>
      <c r="OH33" s="0"/>
      <c r="OI33" s="0"/>
      <c r="OJ33" s="0"/>
      <c r="OK33" s="0"/>
      <c r="OL33" s="0"/>
      <c r="OM33" s="0"/>
      <c r="ON33" s="0"/>
      <c r="OO33" s="0"/>
      <c r="OP33" s="0"/>
      <c r="OQ33" s="0"/>
      <c r="OR33" s="0"/>
      <c r="OS33" s="0"/>
      <c r="OT33" s="0"/>
      <c r="OU33" s="0"/>
      <c r="OV33" s="0"/>
      <c r="OW33" s="0"/>
      <c r="OX33" s="0"/>
      <c r="OY33" s="0"/>
      <c r="OZ33" s="0"/>
      <c r="PA33" s="0"/>
      <c r="PB33" s="0"/>
      <c r="PC33" s="0"/>
      <c r="PD33" s="0"/>
      <c r="PE33" s="0"/>
      <c r="PF33" s="0"/>
      <c r="PG33" s="0"/>
      <c r="PH33" s="0"/>
      <c r="PI33" s="0"/>
      <c r="PJ33" s="0"/>
      <c r="PK33" s="0"/>
      <c r="PL33" s="0"/>
      <c r="PM33" s="0"/>
      <c r="PN33" s="0"/>
      <c r="PO33" s="0"/>
      <c r="PP33" s="0"/>
      <c r="PQ33" s="0"/>
      <c r="PR33" s="0"/>
      <c r="PS33" s="0"/>
      <c r="PT33" s="0"/>
      <c r="PU33" s="0"/>
      <c r="PV33" s="0"/>
      <c r="PW33" s="0"/>
      <c r="PX33" s="0"/>
      <c r="PY33" s="0"/>
      <c r="PZ33" s="0"/>
      <c r="QA33" s="0"/>
      <c r="QB33" s="0"/>
      <c r="QC33" s="0"/>
      <c r="QD33" s="0"/>
      <c r="QE33" s="0"/>
      <c r="QF33" s="0"/>
      <c r="QG33" s="0"/>
      <c r="QH33" s="0"/>
      <c r="QI33" s="0"/>
      <c r="QJ33" s="0"/>
      <c r="QK33" s="0"/>
      <c r="QL33" s="0"/>
      <c r="QM33" s="0"/>
      <c r="QN33" s="0"/>
      <c r="QO33" s="0"/>
      <c r="QP33" s="0"/>
      <c r="QQ33" s="0"/>
      <c r="QR33" s="0"/>
      <c r="QS33" s="0"/>
      <c r="QT33" s="0"/>
      <c r="QU33" s="0"/>
      <c r="QV33" s="0"/>
      <c r="QW33" s="0"/>
      <c r="QX33" s="0"/>
      <c r="QY33" s="0"/>
      <c r="QZ33" s="0"/>
      <c r="RA33" s="0"/>
      <c r="RB33" s="0"/>
      <c r="RC33" s="0"/>
      <c r="RD33" s="0"/>
      <c r="RE33" s="0"/>
      <c r="RF33" s="0"/>
      <c r="RG33" s="0"/>
      <c r="RH33" s="0"/>
      <c r="RI33" s="0"/>
      <c r="RJ33" s="0"/>
      <c r="RK33" s="0"/>
      <c r="RL33" s="0"/>
      <c r="RM33" s="0"/>
      <c r="RN33" s="0"/>
      <c r="RO33" s="0"/>
      <c r="RP33" s="0"/>
      <c r="RQ33" s="0"/>
      <c r="RR33" s="0"/>
      <c r="RS33" s="0"/>
      <c r="RT33" s="0"/>
      <c r="RU33" s="0"/>
      <c r="RV33" s="0"/>
      <c r="RW33" s="0"/>
      <c r="RX33" s="0"/>
      <c r="RY33" s="0"/>
      <c r="RZ33" s="0"/>
      <c r="SA33" s="0"/>
      <c r="SB33" s="0"/>
      <c r="SC33" s="0"/>
      <c r="SD33" s="0"/>
      <c r="SE33" s="0"/>
      <c r="SF33" s="0"/>
      <c r="SG33" s="0"/>
      <c r="SH33" s="0"/>
      <c r="SI33" s="0"/>
      <c r="SJ33" s="0"/>
      <c r="SK33" s="0"/>
      <c r="SL33" s="0"/>
      <c r="SM33" s="0"/>
      <c r="SN33" s="0"/>
      <c r="SO33" s="0"/>
      <c r="SP33" s="0"/>
      <c r="SQ33" s="0"/>
      <c r="SR33" s="0"/>
      <c r="SS33" s="0"/>
      <c r="ST33" s="0"/>
      <c r="SU33" s="0"/>
      <c r="SV33" s="0"/>
      <c r="SW33" s="0"/>
      <c r="SX33" s="0"/>
      <c r="SY33" s="0"/>
      <c r="SZ33" s="0"/>
      <c r="TA33" s="0"/>
      <c r="TB33" s="0"/>
      <c r="TC33" s="0"/>
      <c r="TD33" s="0"/>
      <c r="TE33" s="0"/>
      <c r="TF33" s="0"/>
      <c r="TG33" s="0"/>
      <c r="TH33" s="0"/>
      <c r="TI33" s="0"/>
      <c r="TJ33" s="0"/>
      <c r="TK33" s="0"/>
      <c r="TL33" s="0"/>
      <c r="TM33" s="0"/>
      <c r="TN33" s="0"/>
      <c r="TO33" s="0"/>
      <c r="TP33" s="0"/>
      <c r="TQ33" s="0"/>
      <c r="TR33" s="0"/>
      <c r="TS33" s="0"/>
      <c r="TT33" s="0"/>
      <c r="TU33" s="0"/>
      <c r="TV33" s="0"/>
      <c r="TW33" s="0"/>
      <c r="TX33" s="0"/>
      <c r="TY33" s="0"/>
      <c r="TZ33" s="0"/>
      <c r="UA33" s="0"/>
      <c r="UB33" s="0"/>
      <c r="UC33" s="0"/>
      <c r="UD33" s="0"/>
      <c r="UE33" s="0"/>
      <c r="UF33" s="0"/>
      <c r="UG33" s="0"/>
      <c r="UH33" s="0"/>
      <c r="UI33" s="0"/>
      <c r="UJ33" s="0"/>
      <c r="UK33" s="0"/>
      <c r="UL33" s="0"/>
      <c r="UM33" s="0"/>
      <c r="UN33" s="0"/>
      <c r="UO33" s="0"/>
      <c r="UP33" s="0"/>
      <c r="UQ33" s="0"/>
      <c r="UR33" s="0"/>
      <c r="US33" s="0"/>
      <c r="UT33" s="0"/>
      <c r="UU33" s="0"/>
      <c r="UV33" s="0"/>
      <c r="UW33" s="0"/>
      <c r="UX33" s="0"/>
      <c r="UY33" s="0"/>
      <c r="UZ33" s="0"/>
      <c r="VA33" s="0"/>
      <c r="VB33" s="0"/>
      <c r="VC33" s="0"/>
      <c r="VD33" s="0"/>
      <c r="VE33" s="0"/>
      <c r="VF33" s="0"/>
      <c r="VG33" s="0"/>
      <c r="VH33" s="0"/>
      <c r="VI33" s="0"/>
      <c r="VJ33" s="0"/>
      <c r="VK33" s="0"/>
      <c r="VL33" s="0"/>
      <c r="VM33" s="0"/>
      <c r="VN33" s="0"/>
      <c r="VO33" s="0"/>
      <c r="VP33" s="0"/>
      <c r="VQ33" s="0"/>
      <c r="VR33" s="0"/>
      <c r="VS33" s="0"/>
      <c r="VT33" s="0"/>
      <c r="VU33" s="0"/>
      <c r="VV33" s="0"/>
      <c r="VW33" s="0"/>
      <c r="VX33" s="0"/>
      <c r="VY33" s="0"/>
      <c r="VZ33" s="0"/>
      <c r="WA33" s="0"/>
      <c r="WB33" s="0"/>
      <c r="WC33" s="0"/>
      <c r="WD33" s="0"/>
      <c r="WE33" s="0"/>
      <c r="WF33" s="0"/>
      <c r="WG33" s="0"/>
      <c r="WH33" s="0"/>
      <c r="WI33" s="0"/>
      <c r="WJ33" s="0"/>
      <c r="WK33" s="0"/>
      <c r="WL33" s="0"/>
      <c r="WM33" s="0"/>
      <c r="WN33" s="0"/>
      <c r="WO33" s="0"/>
      <c r="WP33" s="0"/>
      <c r="WQ33" s="0"/>
      <c r="WR33" s="0"/>
      <c r="WS33" s="0"/>
      <c r="WT33" s="0"/>
      <c r="WU33" s="0"/>
      <c r="WV33" s="0"/>
      <c r="WW33" s="0"/>
      <c r="WX33" s="0"/>
      <c r="WY33" s="0"/>
      <c r="WZ33" s="0"/>
      <c r="XA33" s="0"/>
      <c r="XB33" s="0"/>
      <c r="XC33" s="0"/>
      <c r="XD33" s="0"/>
      <c r="XE33" s="0"/>
      <c r="XF33" s="0"/>
      <c r="XG33" s="0"/>
      <c r="XH33" s="0"/>
      <c r="XI33" s="0"/>
      <c r="XJ33" s="0"/>
      <c r="XK33" s="0"/>
      <c r="XL33" s="0"/>
      <c r="XM33" s="0"/>
      <c r="XN33" s="0"/>
      <c r="XO33" s="0"/>
      <c r="XP33" s="0"/>
      <c r="XQ33" s="0"/>
      <c r="XR33" s="0"/>
      <c r="XS33" s="0"/>
      <c r="XT33" s="0"/>
      <c r="XU33" s="0"/>
      <c r="XV33" s="0"/>
      <c r="XW33" s="0"/>
      <c r="XX33" s="0"/>
      <c r="XY33" s="0"/>
      <c r="XZ33" s="0"/>
      <c r="YA33" s="0"/>
      <c r="YB33" s="0"/>
      <c r="YC33" s="0"/>
      <c r="YD33" s="0"/>
      <c r="YE33" s="0"/>
      <c r="YF33" s="0"/>
      <c r="YG33" s="0"/>
      <c r="YH33" s="0"/>
      <c r="YI33" s="0"/>
      <c r="YJ33" s="0"/>
      <c r="YK33" s="0"/>
      <c r="YL33" s="0"/>
      <c r="YM33" s="0"/>
      <c r="YN33" s="0"/>
      <c r="YO33" s="0"/>
      <c r="YP33" s="0"/>
      <c r="YQ33" s="0"/>
      <c r="YR33" s="0"/>
      <c r="YS33" s="0"/>
      <c r="YT33" s="0"/>
      <c r="YU33" s="0"/>
      <c r="YV33" s="0"/>
      <c r="YW33" s="0"/>
      <c r="YX33" s="0"/>
      <c r="YY33" s="0"/>
      <c r="YZ33" s="0"/>
      <c r="ZA33" s="0"/>
      <c r="ZB33" s="0"/>
      <c r="ZC33" s="0"/>
      <c r="ZD33" s="0"/>
      <c r="ZE33" s="0"/>
      <c r="ZF33" s="0"/>
      <c r="ZG33" s="0"/>
      <c r="ZH33" s="0"/>
      <c r="ZI33" s="0"/>
      <c r="ZJ33" s="0"/>
      <c r="ZK33" s="0"/>
      <c r="ZL33" s="0"/>
      <c r="ZM33" s="0"/>
      <c r="ZN33" s="0"/>
      <c r="ZO33" s="0"/>
      <c r="ZP33" s="0"/>
      <c r="ZQ33" s="0"/>
      <c r="ZR33" s="0"/>
      <c r="ZS33" s="0"/>
      <c r="ZT33" s="0"/>
      <c r="ZU33" s="0"/>
      <c r="ZV33" s="0"/>
      <c r="ZW33" s="0"/>
      <c r="ZX33" s="0"/>
      <c r="ZY33" s="0"/>
      <c r="ZZ33" s="0"/>
      <c r="AAA33" s="0"/>
      <c r="AAB33" s="0"/>
      <c r="AAC33" s="0"/>
      <c r="AAD33" s="0"/>
      <c r="AAE33" s="0"/>
      <c r="AAF33" s="0"/>
      <c r="AAG33" s="0"/>
      <c r="AAH33" s="0"/>
      <c r="AAI33" s="0"/>
      <c r="AAJ33" s="0"/>
      <c r="AAK33" s="0"/>
      <c r="AAL33" s="0"/>
      <c r="AAM33" s="0"/>
      <c r="AAN33" s="0"/>
      <c r="AAO33" s="0"/>
      <c r="AAP33" s="0"/>
      <c r="AAQ33" s="0"/>
      <c r="AAR33" s="0"/>
      <c r="AAS33" s="0"/>
      <c r="AAT33" s="0"/>
      <c r="AAU33" s="0"/>
      <c r="AAV33" s="0"/>
      <c r="AAW33" s="0"/>
      <c r="AAX33" s="0"/>
      <c r="AAY33" s="0"/>
      <c r="AAZ33" s="0"/>
      <c r="ABA33" s="0"/>
      <c r="ABB33" s="0"/>
      <c r="ABC33" s="0"/>
      <c r="ABD33" s="0"/>
      <c r="ABE33" s="0"/>
      <c r="ABF33" s="0"/>
      <c r="ABG33" s="0"/>
      <c r="ABH33" s="0"/>
      <c r="ABI33" s="0"/>
      <c r="ABJ33" s="0"/>
      <c r="ABK33" s="0"/>
      <c r="ABL33" s="0"/>
      <c r="ABM33" s="0"/>
      <c r="ABN33" s="0"/>
      <c r="ABO33" s="0"/>
      <c r="ABP33" s="0"/>
      <c r="ABQ33" s="0"/>
      <c r="ABR33" s="0"/>
      <c r="ABS33" s="0"/>
      <c r="ABT33" s="0"/>
      <c r="ABU33" s="0"/>
      <c r="ABV33" s="0"/>
      <c r="ABW33" s="0"/>
      <c r="ABX33" s="0"/>
      <c r="ABY33" s="0"/>
      <c r="ABZ33" s="0"/>
      <c r="ACA33" s="0"/>
      <c r="ACB33" s="0"/>
      <c r="ACC33" s="0"/>
      <c r="ACD33" s="0"/>
      <c r="ACE33" s="0"/>
      <c r="ACF33" s="0"/>
      <c r="ACG33" s="0"/>
      <c r="ACH33" s="0"/>
      <c r="ACI33" s="0"/>
      <c r="ACJ33" s="0"/>
      <c r="ACK33" s="0"/>
      <c r="ACL33" s="0"/>
      <c r="ACM33" s="0"/>
      <c r="ACN33" s="0"/>
      <c r="ACO33" s="0"/>
      <c r="ACP33" s="0"/>
      <c r="ACQ33" s="0"/>
      <c r="ACR33" s="0"/>
      <c r="ACS33" s="0"/>
      <c r="ACT33" s="0"/>
      <c r="ACU33" s="0"/>
      <c r="ACV33" s="0"/>
      <c r="ACW33" s="0"/>
      <c r="ACX33" s="0"/>
      <c r="ACY33" s="0"/>
      <c r="ACZ33" s="0"/>
      <c r="ADA33" s="0"/>
      <c r="ADB33" s="0"/>
      <c r="ADC33" s="0"/>
      <c r="ADD33" s="0"/>
      <c r="ADE33" s="0"/>
      <c r="ADF33" s="0"/>
      <c r="ADG33" s="0"/>
      <c r="ADH33" s="0"/>
      <c r="ADI33" s="0"/>
      <c r="ADJ33" s="0"/>
      <c r="ADK33" s="0"/>
      <c r="ADL33" s="0"/>
      <c r="ADM33" s="0"/>
      <c r="ADN33" s="0"/>
      <c r="ADO33" s="0"/>
      <c r="ADP33" s="0"/>
      <c r="ADQ33" s="0"/>
      <c r="ADR33" s="0"/>
      <c r="ADS33" s="0"/>
      <c r="ADT33" s="0"/>
      <c r="ADU33" s="0"/>
      <c r="ADV33" s="0"/>
      <c r="ADW33" s="0"/>
      <c r="ADX33" s="0"/>
      <c r="ADY33" s="0"/>
      <c r="ADZ33" s="0"/>
      <c r="AEA33" s="0"/>
      <c r="AEB33" s="0"/>
      <c r="AEC33" s="0"/>
      <c r="AED33" s="0"/>
      <c r="AEE33" s="0"/>
      <c r="AEF33" s="0"/>
      <c r="AEG33" s="0"/>
      <c r="AEH33" s="0"/>
      <c r="AEI33" s="0"/>
      <c r="AEJ33" s="0"/>
      <c r="AEK33" s="0"/>
      <c r="AEL33" s="0"/>
      <c r="AEM33" s="0"/>
      <c r="AEN33" s="0"/>
      <c r="AEO33" s="0"/>
      <c r="AEP33" s="0"/>
      <c r="AEQ33" s="0"/>
      <c r="AER33" s="0"/>
      <c r="AES33" s="0"/>
      <c r="AET33" s="0"/>
      <c r="AEU33" s="0"/>
      <c r="AEV33" s="0"/>
      <c r="AEW33" s="0"/>
      <c r="AEX33" s="0"/>
      <c r="AEY33" s="0"/>
      <c r="AEZ33" s="0"/>
      <c r="AFA33" s="0"/>
      <c r="AFB33" s="0"/>
      <c r="AFC33" s="0"/>
      <c r="AFD33" s="0"/>
      <c r="AFE33" s="0"/>
      <c r="AFF33" s="0"/>
      <c r="AFG33" s="0"/>
      <c r="AFH33" s="0"/>
      <c r="AFI33" s="0"/>
      <c r="AFJ33" s="0"/>
      <c r="AFK33" s="0"/>
      <c r="AFL33" s="0"/>
      <c r="AFM33" s="0"/>
      <c r="AFN33" s="0"/>
      <c r="AFO33" s="0"/>
      <c r="AFP33" s="0"/>
      <c r="AFQ33" s="0"/>
      <c r="AFR33" s="0"/>
      <c r="AFS33" s="0"/>
      <c r="AFT33" s="0"/>
      <c r="AFU33" s="0"/>
      <c r="AFV33" s="0"/>
      <c r="AFW33" s="0"/>
      <c r="AFX33" s="0"/>
      <c r="AFY33" s="0"/>
      <c r="AFZ33" s="0"/>
      <c r="AGA33" s="0"/>
      <c r="AGB33" s="0"/>
      <c r="AGC33" s="0"/>
      <c r="AGD33" s="0"/>
      <c r="AGE33" s="0"/>
      <c r="AGF33" s="0"/>
      <c r="AGG33" s="0"/>
      <c r="AGH33" s="0"/>
      <c r="AGI33" s="0"/>
      <c r="AGJ33" s="0"/>
      <c r="AGK33" s="0"/>
      <c r="AGL33" s="0"/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</row>
    <row r="34" customFormat="false" ht="13.8" hidden="false" customHeight="false" outlineLevel="0" collapsed="false">
      <c r="A34" s="25" t="n">
        <v>170</v>
      </c>
      <c r="B34" s="26" t="n">
        <v>39683</v>
      </c>
      <c r="C34" s="27" t="n">
        <v>5.11469419688291</v>
      </c>
      <c r="D34" s="28" t="s">
        <v>71</v>
      </c>
      <c r="E34" s="29" t="s">
        <v>50</v>
      </c>
      <c r="F34" s="30"/>
      <c r="G34" s="30" t="n">
        <v>29.85</v>
      </c>
      <c r="H34" s="30"/>
      <c r="I34" s="30"/>
      <c r="J34" s="30"/>
      <c r="K34" s="31" t="n">
        <v>0.512</v>
      </c>
      <c r="L34" s="31" t="n">
        <v>0.4536</v>
      </c>
      <c r="M34" s="31" t="n">
        <v>0.34</v>
      </c>
      <c r="N34" s="31" t="n">
        <v>0</v>
      </c>
      <c r="O34" s="31" t="n">
        <v>0</v>
      </c>
      <c r="P34" s="31" t="n">
        <v>19.521</v>
      </c>
      <c r="Q34" s="31" t="n">
        <v>0.9545</v>
      </c>
      <c r="R34" s="31" t="n">
        <v>6.777</v>
      </c>
      <c r="S34" s="31" t="n">
        <v>4.84</v>
      </c>
      <c r="T34" s="31" t="n">
        <v>8.485</v>
      </c>
      <c r="U34" s="31" t="n">
        <v>0</v>
      </c>
      <c r="V34" s="31" t="n">
        <v>0</v>
      </c>
      <c r="W34" s="31" t="n">
        <v>0</v>
      </c>
      <c r="X34" s="31" t="n">
        <v>31.215</v>
      </c>
      <c r="Y34" s="31" t="n">
        <v>0.245</v>
      </c>
      <c r="Z34" s="31" t="n">
        <v>0.81556</v>
      </c>
      <c r="AA34" s="29" t="n">
        <v>0</v>
      </c>
      <c r="AB34" s="31" t="n">
        <f aca="false">SUM(K34:AA34)</f>
        <v>74.15866</v>
      </c>
      <c r="AC34" s="31" t="n">
        <f aca="false">SUM(K34:O34)</f>
        <v>1.3056</v>
      </c>
      <c r="AD34" s="31" t="n">
        <f aca="false">SUM(P34:W34)</f>
        <v>40.5775</v>
      </c>
      <c r="AE34" s="32" t="n">
        <f aca="false">(C34*K34)/1000</f>
        <v>0.00261872342880405</v>
      </c>
      <c r="AF34" s="31"/>
      <c r="AG34" s="30" t="n">
        <f aca="false">(K34)/(K34+L34)</f>
        <v>0.530240265120133</v>
      </c>
      <c r="AH34" s="30" t="n">
        <f aca="false">X34/(AC34+X34)</f>
        <v>0.959853139240973</v>
      </c>
      <c r="AI34" s="30" t="n">
        <f aca="false">AD34/(AD34+X34)</f>
        <v>0.696963813314564</v>
      </c>
      <c r="AJ34" s="30" t="n">
        <f aca="false">P34/(P34+X34)</f>
        <v>0.384756385998108</v>
      </c>
      <c r="AK34" s="30" t="n">
        <f aca="false">AC34/(AC34+AD34)</f>
        <v>0.0178609293538409</v>
      </c>
      <c r="AL34" s="33" t="n">
        <f aca="false">(K34+L34)/(K34+L34+Y34)</f>
        <v>0.797621014373038</v>
      </c>
      <c r="AM34" s="33" t="n">
        <f aca="false">(K34)/(X34+K34)</f>
        <v>0.0161376745358843</v>
      </c>
      <c r="AN34" s="34" t="n">
        <f aca="false">K34/(M34+K34)</f>
        <v>0.60093896713615</v>
      </c>
      <c r="AO34" s="30" t="n">
        <f aca="false">(K34+L34)/(Y34+X34)</f>
        <v>0.0306929434202161</v>
      </c>
      <c r="AP34" s="30" t="n">
        <f aca="false">P34/(M34+P34)</f>
        <v>0.982881023110619</v>
      </c>
      <c r="AQ34" s="35" t="n">
        <f aca="false">Y34/(Y34+X34)</f>
        <v>0.00778766687857597</v>
      </c>
      <c r="AR34" s="0"/>
      <c r="AS34" s="0"/>
      <c r="AT34" s="0"/>
      <c r="AU34" s="0"/>
      <c r="AV34" s="0"/>
      <c r="AW34" s="0"/>
      <c r="AX34" s="0"/>
      <c r="AY34" s="0"/>
      <c r="AZ34" s="0"/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  <c r="IX34" s="0"/>
      <c r="IY34" s="0"/>
      <c r="IZ34" s="0"/>
      <c r="JA34" s="0"/>
      <c r="JB34" s="0"/>
      <c r="JC34" s="0"/>
      <c r="JD34" s="0"/>
      <c r="JE34" s="0"/>
      <c r="JF34" s="0"/>
      <c r="JG34" s="0"/>
      <c r="JH34" s="0"/>
      <c r="JI34" s="0"/>
      <c r="JJ34" s="0"/>
      <c r="JK34" s="0"/>
      <c r="JL34" s="0"/>
      <c r="JM34" s="0"/>
      <c r="JN34" s="0"/>
      <c r="JO34" s="0"/>
      <c r="JP34" s="0"/>
      <c r="JQ34" s="0"/>
      <c r="JR34" s="0"/>
      <c r="JS34" s="0"/>
      <c r="JT34" s="0"/>
      <c r="JU34" s="0"/>
      <c r="JV34" s="0"/>
      <c r="JW34" s="0"/>
      <c r="JX34" s="0"/>
      <c r="JY34" s="0"/>
      <c r="JZ34" s="0"/>
      <c r="KA34" s="0"/>
      <c r="KB34" s="0"/>
      <c r="KC34" s="0"/>
      <c r="KD34" s="0"/>
      <c r="KE34" s="0"/>
      <c r="KF34" s="0"/>
      <c r="KG34" s="0"/>
      <c r="KH34" s="0"/>
      <c r="KI34" s="0"/>
      <c r="KJ34" s="0"/>
      <c r="KK34" s="0"/>
      <c r="KL34" s="0"/>
      <c r="KM34" s="0"/>
      <c r="KN34" s="0"/>
      <c r="KO34" s="0"/>
      <c r="KP34" s="0"/>
      <c r="KQ34" s="0"/>
      <c r="KR34" s="0"/>
      <c r="KS34" s="0"/>
      <c r="KT34" s="0"/>
      <c r="KU34" s="0"/>
      <c r="KV34" s="0"/>
      <c r="KW34" s="0"/>
      <c r="KX34" s="0"/>
      <c r="KY34" s="0"/>
      <c r="KZ34" s="0"/>
      <c r="LA34" s="0"/>
      <c r="LB34" s="0"/>
      <c r="LC34" s="0"/>
      <c r="LD34" s="0"/>
      <c r="LE34" s="0"/>
      <c r="LF34" s="0"/>
      <c r="LG34" s="0"/>
      <c r="LH34" s="0"/>
      <c r="LI34" s="0"/>
      <c r="LJ34" s="0"/>
      <c r="LK34" s="0"/>
      <c r="LL34" s="0"/>
      <c r="LM34" s="0"/>
      <c r="LN34" s="0"/>
      <c r="LO34" s="0"/>
      <c r="LP34" s="0"/>
      <c r="LQ34" s="0"/>
      <c r="LR34" s="0"/>
      <c r="LS34" s="0"/>
      <c r="LT34" s="0"/>
      <c r="LU34" s="0"/>
      <c r="LV34" s="0"/>
      <c r="LW34" s="0"/>
      <c r="LX34" s="0"/>
      <c r="LY34" s="0"/>
      <c r="LZ34" s="0"/>
      <c r="MA34" s="0"/>
      <c r="MB34" s="0"/>
      <c r="MC34" s="0"/>
      <c r="MD34" s="0"/>
      <c r="ME34" s="0"/>
      <c r="MF34" s="0"/>
      <c r="MG34" s="0"/>
      <c r="MH34" s="0"/>
      <c r="MI34" s="0"/>
      <c r="MJ34" s="0"/>
      <c r="MK34" s="0"/>
      <c r="ML34" s="0"/>
      <c r="MM34" s="0"/>
      <c r="MN34" s="0"/>
      <c r="MO34" s="0"/>
      <c r="MP34" s="0"/>
      <c r="MQ34" s="0"/>
      <c r="MR34" s="0"/>
      <c r="MS34" s="0"/>
      <c r="MT34" s="0"/>
      <c r="MU34" s="0"/>
      <c r="MV34" s="0"/>
      <c r="MW34" s="0"/>
      <c r="MX34" s="0"/>
      <c r="MY34" s="0"/>
      <c r="MZ34" s="0"/>
      <c r="NA34" s="0"/>
      <c r="NB34" s="0"/>
      <c r="NC34" s="0"/>
      <c r="ND34" s="0"/>
      <c r="NE34" s="0"/>
      <c r="NF34" s="0"/>
      <c r="NG34" s="0"/>
      <c r="NH34" s="0"/>
      <c r="NI34" s="0"/>
      <c r="NJ34" s="0"/>
      <c r="NK34" s="0"/>
      <c r="NL34" s="0"/>
      <c r="NM34" s="0"/>
      <c r="NN34" s="0"/>
      <c r="NO34" s="0"/>
      <c r="NP34" s="0"/>
      <c r="NQ34" s="0"/>
      <c r="NR34" s="0"/>
      <c r="NS34" s="0"/>
      <c r="NT34" s="0"/>
      <c r="NU34" s="0"/>
      <c r="NV34" s="0"/>
      <c r="NW34" s="0"/>
      <c r="NX34" s="0"/>
      <c r="NY34" s="0"/>
      <c r="NZ34" s="0"/>
      <c r="OA34" s="0"/>
      <c r="OB34" s="0"/>
      <c r="OC34" s="0"/>
      <c r="OD34" s="0"/>
      <c r="OE34" s="0"/>
      <c r="OF34" s="0"/>
      <c r="OG34" s="0"/>
      <c r="OH34" s="0"/>
      <c r="OI34" s="0"/>
      <c r="OJ34" s="0"/>
      <c r="OK34" s="0"/>
      <c r="OL34" s="0"/>
      <c r="OM34" s="0"/>
      <c r="ON34" s="0"/>
      <c r="OO34" s="0"/>
      <c r="OP34" s="0"/>
      <c r="OQ34" s="0"/>
      <c r="OR34" s="0"/>
      <c r="OS34" s="0"/>
      <c r="OT34" s="0"/>
      <c r="OU34" s="0"/>
      <c r="OV34" s="0"/>
      <c r="OW34" s="0"/>
      <c r="OX34" s="0"/>
      <c r="OY34" s="0"/>
      <c r="OZ34" s="0"/>
      <c r="PA34" s="0"/>
      <c r="PB34" s="0"/>
      <c r="PC34" s="0"/>
      <c r="PD34" s="0"/>
      <c r="PE34" s="0"/>
      <c r="PF34" s="0"/>
      <c r="PG34" s="0"/>
      <c r="PH34" s="0"/>
      <c r="PI34" s="0"/>
      <c r="PJ34" s="0"/>
      <c r="PK34" s="0"/>
      <c r="PL34" s="0"/>
      <c r="PM34" s="0"/>
      <c r="PN34" s="0"/>
      <c r="PO34" s="0"/>
      <c r="PP34" s="0"/>
      <c r="PQ34" s="0"/>
      <c r="PR34" s="0"/>
      <c r="PS34" s="0"/>
      <c r="PT34" s="0"/>
      <c r="PU34" s="0"/>
      <c r="PV34" s="0"/>
      <c r="PW34" s="0"/>
      <c r="PX34" s="0"/>
      <c r="PY34" s="0"/>
      <c r="PZ34" s="0"/>
      <c r="QA34" s="0"/>
      <c r="QB34" s="0"/>
      <c r="QC34" s="0"/>
      <c r="QD34" s="0"/>
      <c r="QE34" s="0"/>
      <c r="QF34" s="0"/>
      <c r="QG34" s="0"/>
      <c r="QH34" s="0"/>
      <c r="QI34" s="0"/>
      <c r="QJ34" s="0"/>
      <c r="QK34" s="0"/>
      <c r="QL34" s="0"/>
      <c r="QM34" s="0"/>
      <c r="QN34" s="0"/>
      <c r="QO34" s="0"/>
      <c r="QP34" s="0"/>
      <c r="QQ34" s="0"/>
      <c r="QR34" s="0"/>
      <c r="QS34" s="0"/>
      <c r="QT34" s="0"/>
      <c r="QU34" s="0"/>
      <c r="QV34" s="0"/>
      <c r="QW34" s="0"/>
      <c r="QX34" s="0"/>
      <c r="QY34" s="0"/>
      <c r="QZ34" s="0"/>
      <c r="RA34" s="0"/>
      <c r="RB34" s="0"/>
      <c r="RC34" s="0"/>
      <c r="RD34" s="0"/>
      <c r="RE34" s="0"/>
      <c r="RF34" s="0"/>
      <c r="RG34" s="0"/>
      <c r="RH34" s="0"/>
      <c r="RI34" s="0"/>
      <c r="RJ34" s="0"/>
      <c r="RK34" s="0"/>
      <c r="RL34" s="0"/>
      <c r="RM34" s="0"/>
      <c r="RN34" s="0"/>
      <c r="RO34" s="0"/>
      <c r="RP34" s="0"/>
      <c r="RQ34" s="0"/>
      <c r="RR34" s="0"/>
      <c r="RS34" s="0"/>
      <c r="RT34" s="0"/>
      <c r="RU34" s="0"/>
      <c r="RV34" s="0"/>
      <c r="RW34" s="0"/>
      <c r="RX34" s="0"/>
      <c r="RY34" s="0"/>
      <c r="RZ34" s="0"/>
      <c r="SA34" s="0"/>
      <c r="SB34" s="0"/>
      <c r="SC34" s="0"/>
      <c r="SD34" s="0"/>
      <c r="SE34" s="0"/>
      <c r="SF34" s="0"/>
      <c r="SG34" s="0"/>
      <c r="SH34" s="0"/>
      <c r="SI34" s="0"/>
      <c r="SJ34" s="0"/>
      <c r="SK34" s="0"/>
      <c r="SL34" s="0"/>
      <c r="SM34" s="0"/>
      <c r="SN34" s="0"/>
      <c r="SO34" s="0"/>
      <c r="SP34" s="0"/>
      <c r="SQ34" s="0"/>
      <c r="SR34" s="0"/>
      <c r="SS34" s="0"/>
      <c r="ST34" s="0"/>
      <c r="SU34" s="0"/>
      <c r="SV34" s="0"/>
      <c r="SW34" s="0"/>
      <c r="SX34" s="0"/>
      <c r="SY34" s="0"/>
      <c r="SZ34" s="0"/>
      <c r="TA34" s="0"/>
      <c r="TB34" s="0"/>
      <c r="TC34" s="0"/>
      <c r="TD34" s="0"/>
      <c r="TE34" s="0"/>
      <c r="TF34" s="0"/>
      <c r="TG34" s="0"/>
      <c r="TH34" s="0"/>
      <c r="TI34" s="0"/>
      <c r="TJ34" s="0"/>
      <c r="TK34" s="0"/>
      <c r="TL34" s="0"/>
      <c r="TM34" s="0"/>
      <c r="TN34" s="0"/>
      <c r="TO34" s="0"/>
      <c r="TP34" s="0"/>
      <c r="TQ34" s="0"/>
      <c r="TR34" s="0"/>
      <c r="TS34" s="0"/>
      <c r="TT34" s="0"/>
      <c r="TU34" s="0"/>
      <c r="TV34" s="0"/>
      <c r="TW34" s="0"/>
      <c r="TX34" s="0"/>
      <c r="TY34" s="0"/>
      <c r="TZ34" s="0"/>
      <c r="UA34" s="0"/>
      <c r="UB34" s="0"/>
      <c r="UC34" s="0"/>
      <c r="UD34" s="0"/>
      <c r="UE34" s="0"/>
      <c r="UF34" s="0"/>
      <c r="UG34" s="0"/>
      <c r="UH34" s="0"/>
      <c r="UI34" s="0"/>
      <c r="UJ34" s="0"/>
      <c r="UK34" s="0"/>
      <c r="UL34" s="0"/>
      <c r="UM34" s="0"/>
      <c r="UN34" s="0"/>
      <c r="UO34" s="0"/>
      <c r="UP34" s="0"/>
      <c r="UQ34" s="0"/>
      <c r="UR34" s="0"/>
      <c r="US34" s="0"/>
      <c r="UT34" s="0"/>
      <c r="UU34" s="0"/>
      <c r="UV34" s="0"/>
      <c r="UW34" s="0"/>
      <c r="UX34" s="0"/>
      <c r="UY34" s="0"/>
      <c r="UZ34" s="0"/>
      <c r="VA34" s="0"/>
      <c r="VB34" s="0"/>
      <c r="VC34" s="0"/>
      <c r="VD34" s="0"/>
      <c r="VE34" s="0"/>
      <c r="VF34" s="0"/>
      <c r="VG34" s="0"/>
      <c r="VH34" s="0"/>
      <c r="VI34" s="0"/>
      <c r="VJ34" s="0"/>
      <c r="VK34" s="0"/>
      <c r="VL34" s="0"/>
      <c r="VM34" s="0"/>
      <c r="VN34" s="0"/>
      <c r="VO34" s="0"/>
      <c r="VP34" s="0"/>
      <c r="VQ34" s="0"/>
      <c r="VR34" s="0"/>
      <c r="VS34" s="0"/>
      <c r="VT34" s="0"/>
      <c r="VU34" s="0"/>
      <c r="VV34" s="0"/>
      <c r="VW34" s="0"/>
      <c r="VX34" s="0"/>
      <c r="VY34" s="0"/>
      <c r="VZ34" s="0"/>
      <c r="WA34" s="0"/>
      <c r="WB34" s="0"/>
      <c r="WC34" s="0"/>
      <c r="WD34" s="0"/>
      <c r="WE34" s="0"/>
      <c r="WF34" s="0"/>
      <c r="WG34" s="0"/>
      <c r="WH34" s="0"/>
      <c r="WI34" s="0"/>
      <c r="WJ34" s="0"/>
      <c r="WK34" s="0"/>
      <c r="WL34" s="0"/>
      <c r="WM34" s="0"/>
      <c r="WN34" s="0"/>
      <c r="WO34" s="0"/>
      <c r="WP34" s="0"/>
      <c r="WQ34" s="0"/>
      <c r="WR34" s="0"/>
      <c r="WS34" s="0"/>
      <c r="WT34" s="0"/>
      <c r="WU34" s="0"/>
      <c r="WV34" s="0"/>
      <c r="WW34" s="0"/>
      <c r="WX34" s="0"/>
      <c r="WY34" s="0"/>
      <c r="WZ34" s="0"/>
      <c r="XA34" s="0"/>
      <c r="XB34" s="0"/>
      <c r="XC34" s="0"/>
      <c r="XD34" s="0"/>
      <c r="XE34" s="0"/>
      <c r="XF34" s="0"/>
      <c r="XG34" s="0"/>
      <c r="XH34" s="0"/>
      <c r="XI34" s="0"/>
      <c r="XJ34" s="0"/>
      <c r="XK34" s="0"/>
      <c r="XL34" s="0"/>
      <c r="XM34" s="0"/>
      <c r="XN34" s="0"/>
      <c r="XO34" s="0"/>
      <c r="XP34" s="0"/>
      <c r="XQ34" s="0"/>
      <c r="XR34" s="0"/>
      <c r="XS34" s="0"/>
      <c r="XT34" s="0"/>
      <c r="XU34" s="0"/>
      <c r="XV34" s="0"/>
      <c r="XW34" s="0"/>
      <c r="XX34" s="0"/>
      <c r="XY34" s="0"/>
      <c r="XZ34" s="0"/>
      <c r="YA34" s="0"/>
      <c r="YB34" s="0"/>
      <c r="YC34" s="0"/>
      <c r="YD34" s="0"/>
      <c r="YE34" s="0"/>
      <c r="YF34" s="0"/>
      <c r="YG34" s="0"/>
      <c r="YH34" s="0"/>
      <c r="YI34" s="0"/>
      <c r="YJ34" s="0"/>
      <c r="YK34" s="0"/>
      <c r="YL34" s="0"/>
      <c r="YM34" s="0"/>
      <c r="YN34" s="0"/>
      <c r="YO34" s="0"/>
      <c r="YP34" s="0"/>
      <c r="YQ34" s="0"/>
      <c r="YR34" s="0"/>
      <c r="YS34" s="0"/>
      <c r="YT34" s="0"/>
      <c r="YU34" s="0"/>
      <c r="YV34" s="0"/>
      <c r="YW34" s="0"/>
      <c r="YX34" s="0"/>
      <c r="YY34" s="0"/>
      <c r="YZ34" s="0"/>
      <c r="ZA34" s="0"/>
      <c r="ZB34" s="0"/>
      <c r="ZC34" s="0"/>
      <c r="ZD34" s="0"/>
      <c r="ZE34" s="0"/>
      <c r="ZF34" s="0"/>
      <c r="ZG34" s="0"/>
      <c r="ZH34" s="0"/>
      <c r="ZI34" s="0"/>
      <c r="ZJ34" s="0"/>
      <c r="ZK34" s="0"/>
      <c r="ZL34" s="0"/>
      <c r="ZM34" s="0"/>
      <c r="ZN34" s="0"/>
      <c r="ZO34" s="0"/>
      <c r="ZP34" s="0"/>
      <c r="ZQ34" s="0"/>
      <c r="ZR34" s="0"/>
      <c r="ZS34" s="0"/>
      <c r="ZT34" s="0"/>
      <c r="ZU34" s="0"/>
      <c r="ZV34" s="0"/>
      <c r="ZW34" s="0"/>
      <c r="ZX34" s="0"/>
      <c r="ZY34" s="0"/>
      <c r="ZZ34" s="0"/>
      <c r="AAA34" s="0"/>
      <c r="AAB34" s="0"/>
      <c r="AAC34" s="0"/>
      <c r="AAD34" s="0"/>
      <c r="AAE34" s="0"/>
      <c r="AAF34" s="0"/>
      <c r="AAG34" s="0"/>
      <c r="AAH34" s="0"/>
      <c r="AAI34" s="0"/>
      <c r="AAJ34" s="0"/>
      <c r="AAK34" s="0"/>
      <c r="AAL34" s="0"/>
      <c r="AAM34" s="0"/>
      <c r="AAN34" s="0"/>
      <c r="AAO34" s="0"/>
      <c r="AAP34" s="0"/>
      <c r="AAQ34" s="0"/>
      <c r="AAR34" s="0"/>
      <c r="AAS34" s="0"/>
      <c r="AAT34" s="0"/>
      <c r="AAU34" s="0"/>
      <c r="AAV34" s="0"/>
      <c r="AAW34" s="0"/>
      <c r="AAX34" s="0"/>
      <c r="AAY34" s="0"/>
      <c r="AAZ34" s="0"/>
      <c r="ABA34" s="0"/>
      <c r="ABB34" s="0"/>
      <c r="ABC34" s="0"/>
      <c r="ABD34" s="0"/>
      <c r="ABE34" s="0"/>
      <c r="ABF34" s="0"/>
      <c r="ABG34" s="0"/>
      <c r="ABH34" s="0"/>
      <c r="ABI34" s="0"/>
      <c r="ABJ34" s="0"/>
      <c r="ABK34" s="0"/>
      <c r="ABL34" s="0"/>
      <c r="ABM34" s="0"/>
      <c r="ABN34" s="0"/>
      <c r="ABO34" s="0"/>
      <c r="ABP34" s="0"/>
      <c r="ABQ34" s="0"/>
      <c r="ABR34" s="0"/>
      <c r="ABS34" s="0"/>
      <c r="ABT34" s="0"/>
      <c r="ABU34" s="0"/>
      <c r="ABV34" s="0"/>
      <c r="ABW34" s="0"/>
      <c r="ABX34" s="0"/>
      <c r="ABY34" s="0"/>
      <c r="ABZ34" s="0"/>
      <c r="ACA34" s="0"/>
      <c r="ACB34" s="0"/>
      <c r="ACC34" s="0"/>
      <c r="ACD34" s="0"/>
      <c r="ACE34" s="0"/>
      <c r="ACF34" s="0"/>
      <c r="ACG34" s="0"/>
      <c r="ACH34" s="0"/>
      <c r="ACI34" s="0"/>
      <c r="ACJ34" s="0"/>
      <c r="ACK34" s="0"/>
      <c r="ACL34" s="0"/>
      <c r="ACM34" s="0"/>
      <c r="ACN34" s="0"/>
      <c r="ACO34" s="0"/>
      <c r="ACP34" s="0"/>
      <c r="ACQ34" s="0"/>
      <c r="ACR34" s="0"/>
      <c r="ACS34" s="0"/>
      <c r="ACT34" s="0"/>
      <c r="ACU34" s="0"/>
      <c r="ACV34" s="0"/>
      <c r="ACW34" s="0"/>
      <c r="ACX34" s="0"/>
      <c r="ACY34" s="0"/>
      <c r="ACZ34" s="0"/>
      <c r="ADA34" s="0"/>
      <c r="ADB34" s="0"/>
      <c r="ADC34" s="0"/>
      <c r="ADD34" s="0"/>
      <c r="ADE34" s="0"/>
      <c r="ADF34" s="0"/>
      <c r="ADG34" s="0"/>
      <c r="ADH34" s="0"/>
      <c r="ADI34" s="0"/>
      <c r="ADJ34" s="0"/>
      <c r="ADK34" s="0"/>
      <c r="ADL34" s="0"/>
      <c r="ADM34" s="0"/>
      <c r="ADN34" s="0"/>
      <c r="ADO34" s="0"/>
      <c r="ADP34" s="0"/>
      <c r="ADQ34" s="0"/>
      <c r="ADR34" s="0"/>
      <c r="ADS34" s="0"/>
      <c r="ADT34" s="0"/>
      <c r="ADU34" s="0"/>
      <c r="ADV34" s="0"/>
      <c r="ADW34" s="0"/>
      <c r="ADX34" s="0"/>
      <c r="ADY34" s="0"/>
      <c r="ADZ34" s="0"/>
      <c r="AEA34" s="0"/>
      <c r="AEB34" s="0"/>
      <c r="AEC34" s="0"/>
      <c r="AED34" s="0"/>
      <c r="AEE34" s="0"/>
      <c r="AEF34" s="0"/>
      <c r="AEG34" s="0"/>
      <c r="AEH34" s="0"/>
      <c r="AEI34" s="0"/>
      <c r="AEJ34" s="0"/>
      <c r="AEK34" s="0"/>
      <c r="AEL34" s="0"/>
      <c r="AEM34" s="0"/>
      <c r="AEN34" s="0"/>
      <c r="AEO34" s="0"/>
      <c r="AEP34" s="0"/>
      <c r="AEQ34" s="0"/>
      <c r="AER34" s="0"/>
      <c r="AES34" s="0"/>
      <c r="AET34" s="0"/>
      <c r="AEU34" s="0"/>
      <c r="AEV34" s="0"/>
      <c r="AEW34" s="0"/>
      <c r="AEX34" s="0"/>
      <c r="AEY34" s="0"/>
      <c r="AEZ34" s="0"/>
      <c r="AFA34" s="0"/>
      <c r="AFB34" s="0"/>
      <c r="AFC34" s="0"/>
      <c r="AFD34" s="0"/>
      <c r="AFE34" s="0"/>
      <c r="AFF34" s="0"/>
      <c r="AFG34" s="0"/>
      <c r="AFH34" s="0"/>
      <c r="AFI34" s="0"/>
      <c r="AFJ34" s="0"/>
      <c r="AFK34" s="0"/>
      <c r="AFL34" s="0"/>
      <c r="AFM34" s="0"/>
      <c r="AFN34" s="0"/>
      <c r="AFO34" s="0"/>
      <c r="AFP34" s="0"/>
      <c r="AFQ34" s="0"/>
      <c r="AFR34" s="0"/>
      <c r="AFS34" s="0"/>
      <c r="AFT34" s="0"/>
      <c r="AFU34" s="0"/>
      <c r="AFV34" s="0"/>
      <c r="AFW34" s="0"/>
      <c r="AFX34" s="0"/>
      <c r="AFY34" s="0"/>
      <c r="AFZ34" s="0"/>
      <c r="AGA34" s="0"/>
      <c r="AGB34" s="0"/>
      <c r="AGC34" s="0"/>
      <c r="AGD34" s="0"/>
      <c r="AGE34" s="0"/>
      <c r="AGF34" s="0"/>
      <c r="AGG34" s="0"/>
      <c r="AGH34" s="0"/>
      <c r="AGI34" s="0"/>
      <c r="AGJ34" s="0"/>
      <c r="AGK34" s="0"/>
      <c r="AGL34" s="0"/>
      <c r="AGM34" s="0"/>
      <c r="AGN34" s="0"/>
      <c r="AGO34" s="0"/>
      <c r="AGP34" s="0"/>
      <c r="AGQ34" s="0"/>
      <c r="AGR34" s="0"/>
      <c r="AGS34" s="0"/>
      <c r="AGT34" s="0"/>
      <c r="AGU34" s="0"/>
      <c r="AGV34" s="0"/>
      <c r="AGW34" s="0"/>
      <c r="AGX34" s="0"/>
      <c r="AGY34" s="0"/>
      <c r="AGZ34" s="0"/>
      <c r="AHA34" s="0"/>
      <c r="AHB34" s="0"/>
      <c r="AHC34" s="0"/>
      <c r="AHD34" s="0"/>
      <c r="AHE34" s="0"/>
      <c r="AHF34" s="0"/>
      <c r="AHG34" s="0"/>
      <c r="AHH34" s="0"/>
      <c r="AHI34" s="0"/>
      <c r="AHJ34" s="0"/>
      <c r="AHK34" s="0"/>
      <c r="AHL34" s="0"/>
      <c r="AHM34" s="0"/>
      <c r="AHN34" s="0"/>
      <c r="AHO34" s="0"/>
      <c r="AHP34" s="0"/>
      <c r="AHQ34" s="0"/>
      <c r="AHR34" s="0"/>
      <c r="AHS34" s="0"/>
      <c r="AHT34" s="0"/>
      <c r="AHU34" s="0"/>
      <c r="AHV34" s="0"/>
      <c r="AHW34" s="0"/>
      <c r="AHX34" s="0"/>
      <c r="AHY34" s="0"/>
      <c r="AHZ34" s="0"/>
      <c r="AIA34" s="0"/>
      <c r="AIB34" s="0"/>
      <c r="AIC34" s="0"/>
      <c r="AID34" s="0"/>
      <c r="AIE34" s="0"/>
      <c r="AIF34" s="0"/>
      <c r="AIG34" s="0"/>
      <c r="AIH34" s="0"/>
      <c r="AII34" s="0"/>
      <c r="AIJ34" s="0"/>
      <c r="AIK34" s="0"/>
      <c r="AIL34" s="0"/>
      <c r="AIM34" s="0"/>
      <c r="AIN34" s="0"/>
      <c r="AIO34" s="0"/>
      <c r="AIP34" s="0"/>
      <c r="AIQ34" s="0"/>
      <c r="AIR34" s="0"/>
      <c r="AIS34" s="0"/>
      <c r="AIT34" s="0"/>
      <c r="AIU34" s="0"/>
      <c r="AIV34" s="0"/>
      <c r="AIW34" s="0"/>
      <c r="AIX34" s="0"/>
      <c r="AIY34" s="0"/>
      <c r="AIZ34" s="0"/>
      <c r="AJA34" s="0"/>
      <c r="AJB34" s="0"/>
      <c r="AJC34" s="0"/>
      <c r="AJD34" s="0"/>
      <c r="AJE34" s="0"/>
      <c r="AJF34" s="0"/>
      <c r="AJG34" s="0"/>
      <c r="AJH34" s="0"/>
      <c r="AJI34" s="0"/>
      <c r="AJJ34" s="0"/>
      <c r="AJK34" s="0"/>
      <c r="AJL34" s="0"/>
      <c r="AJM34" s="0"/>
      <c r="AJN34" s="0"/>
      <c r="AJO34" s="0"/>
      <c r="AJP34" s="0"/>
      <c r="AJQ34" s="0"/>
      <c r="AJR34" s="0"/>
      <c r="AJS34" s="0"/>
      <c r="AJT34" s="0"/>
      <c r="AJU34" s="0"/>
      <c r="AJV34" s="0"/>
      <c r="AJW34" s="0"/>
      <c r="AJX34" s="0"/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  <c r="AKK34" s="0"/>
      <c r="AKL34" s="0"/>
      <c r="AKM34" s="0"/>
      <c r="AKN34" s="0"/>
      <c r="AKO34" s="0"/>
      <c r="AKP34" s="0"/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</row>
    <row r="35" customFormat="false" ht="13.8" hidden="false" customHeight="false" outlineLevel="0" collapsed="false">
      <c r="A35" s="25" t="n">
        <v>184</v>
      </c>
      <c r="B35" s="37" t="n">
        <v>39798</v>
      </c>
      <c r="C35" s="27" t="n">
        <v>7.86301369863014</v>
      </c>
      <c r="D35" s="28" t="s">
        <v>71</v>
      </c>
      <c r="E35" s="29" t="s">
        <v>46</v>
      </c>
      <c r="F35" s="30" t="n">
        <v>0.11</v>
      </c>
      <c r="G35" s="30" t="n">
        <v>33</v>
      </c>
      <c r="H35" s="30" t="n">
        <v>0.333333333333333</v>
      </c>
      <c r="I35" s="30" t="n">
        <v>127.132926666667</v>
      </c>
      <c r="J35" s="30" t="n">
        <v>158.799206666667</v>
      </c>
      <c r="K35" s="31" t="n">
        <v>1.66351515740336</v>
      </c>
      <c r="L35" s="31" t="n">
        <v>2.0839907911092</v>
      </c>
      <c r="M35" s="31" t="n">
        <v>1.49134890431852</v>
      </c>
      <c r="N35" s="31" t="n">
        <v>7.41740883664277</v>
      </c>
      <c r="O35" s="31" t="n">
        <v>0</v>
      </c>
      <c r="P35" s="31" t="n">
        <v>9.66170125787665</v>
      </c>
      <c r="Q35" s="31" t="n">
        <v>0</v>
      </c>
      <c r="R35" s="31" t="n">
        <v>7.89667825318324</v>
      </c>
      <c r="S35" s="31" t="n">
        <v>8.38627964630537</v>
      </c>
      <c r="T35" s="31" t="n">
        <v>5.91942338352165</v>
      </c>
      <c r="U35" s="31" t="n">
        <v>0</v>
      </c>
      <c r="V35" s="31" t="n">
        <v>0</v>
      </c>
      <c r="W35" s="31" t="n">
        <v>0</v>
      </c>
      <c r="X35" s="31" t="n">
        <v>22.306671918434</v>
      </c>
      <c r="Y35" s="31" t="n">
        <v>0.21</v>
      </c>
      <c r="Z35" s="31" t="n">
        <v>1.1485407278612</v>
      </c>
      <c r="AA35" s="31" t="n">
        <v>0</v>
      </c>
      <c r="AB35" s="31" t="n">
        <f aca="false">SUM(K35:AA35)</f>
        <v>68.185558876656</v>
      </c>
      <c r="AC35" s="31" t="n">
        <f aca="false">SUM(K35:O35)</f>
        <v>12.6562636894739</v>
      </c>
      <c r="AD35" s="31" t="n">
        <f aca="false">SUM(P35:W35)</f>
        <v>31.8640825408869</v>
      </c>
      <c r="AE35" s="32" t="n">
        <f aca="false">(C35*K35)/1000</f>
        <v>0.0130802424705415</v>
      </c>
      <c r="AF35" s="31"/>
      <c r="AG35" s="30" t="n">
        <f aca="false">(K35)/(K35+L35)</f>
        <v>0.443899270677244</v>
      </c>
      <c r="AH35" s="30" t="n">
        <f aca="false">X35/(AC35+X35)</f>
        <v>0.638009123964657</v>
      </c>
      <c r="AI35" s="30" t="n">
        <f aca="false">AD35/(AD35+X35)</f>
        <v>0.708323449481004</v>
      </c>
      <c r="AJ35" s="30" t="n">
        <f aca="false">P35/(P35+X35)</f>
        <v>0.302226866678227</v>
      </c>
      <c r="AK35" s="30" t="n">
        <f aca="false">AC35/(AC35+AD35)</f>
        <v>0.189388424623315</v>
      </c>
      <c r="AL35" s="33"/>
      <c r="AM35" s="33" t="n">
        <f aca="false">(K35)/(X35+K35)</f>
        <v>0.0693993397773783</v>
      </c>
      <c r="AN35" s="34" t="n">
        <f aca="false">K35/(M35+K35)</f>
        <v>0.527285843338504</v>
      </c>
      <c r="AO35" s="30" t="n">
        <f aca="false">(K35+L35)/(Y35+X35)</f>
        <v>0.166432497754899</v>
      </c>
      <c r="AP35" s="30" t="n">
        <f aca="false">P35/(M35+P35)</f>
        <v>0.866283314193847</v>
      </c>
      <c r="AQ35" s="35"/>
      <c r="AR35" s="0"/>
      <c r="AS35" s="0"/>
      <c r="AT35" s="0"/>
      <c r="AU35" s="0"/>
      <c r="AV35" s="0"/>
      <c r="AW35" s="0"/>
      <c r="AX35" s="0"/>
      <c r="AY35" s="0"/>
      <c r="AZ35" s="0"/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  <c r="IS35" s="0"/>
      <c r="IT35" s="0"/>
      <c r="IU35" s="0"/>
      <c r="IV35" s="0"/>
      <c r="IW35" s="0"/>
      <c r="IX35" s="0"/>
      <c r="IY35" s="0"/>
      <c r="IZ35" s="0"/>
      <c r="JA35" s="0"/>
      <c r="JB35" s="0"/>
      <c r="JC35" s="0"/>
      <c r="JD35" s="0"/>
      <c r="JE35" s="0"/>
      <c r="JF35" s="0"/>
      <c r="JG35" s="0"/>
      <c r="JH35" s="0"/>
      <c r="JI35" s="0"/>
      <c r="JJ35" s="0"/>
      <c r="JK35" s="0"/>
      <c r="JL35" s="0"/>
      <c r="JM35" s="0"/>
      <c r="JN35" s="0"/>
      <c r="JO35" s="0"/>
      <c r="JP35" s="0"/>
      <c r="JQ35" s="0"/>
      <c r="JR35" s="0"/>
      <c r="JS35" s="0"/>
      <c r="JT35" s="0"/>
      <c r="JU35" s="0"/>
      <c r="JV35" s="0"/>
      <c r="JW35" s="0"/>
      <c r="JX35" s="0"/>
      <c r="JY35" s="0"/>
      <c r="JZ35" s="0"/>
      <c r="KA35" s="0"/>
      <c r="KB35" s="0"/>
      <c r="KC35" s="0"/>
      <c r="KD35" s="0"/>
      <c r="KE35" s="0"/>
      <c r="KF35" s="0"/>
      <c r="KG35" s="0"/>
      <c r="KH35" s="0"/>
      <c r="KI35" s="0"/>
      <c r="KJ35" s="0"/>
      <c r="KK35" s="0"/>
      <c r="KL35" s="0"/>
      <c r="KM35" s="0"/>
      <c r="KN35" s="0"/>
      <c r="KO35" s="0"/>
      <c r="KP35" s="0"/>
      <c r="KQ35" s="0"/>
      <c r="KR35" s="0"/>
      <c r="KS35" s="0"/>
      <c r="KT35" s="0"/>
      <c r="KU35" s="0"/>
      <c r="KV35" s="0"/>
      <c r="KW35" s="0"/>
      <c r="KX35" s="0"/>
      <c r="KY35" s="0"/>
      <c r="KZ35" s="0"/>
      <c r="LA35" s="0"/>
      <c r="LB35" s="0"/>
      <c r="LC35" s="0"/>
      <c r="LD35" s="0"/>
      <c r="LE35" s="0"/>
      <c r="LF35" s="0"/>
      <c r="LG35" s="0"/>
      <c r="LH35" s="0"/>
      <c r="LI35" s="0"/>
      <c r="LJ35" s="0"/>
      <c r="LK35" s="0"/>
      <c r="LL35" s="0"/>
      <c r="LM35" s="0"/>
      <c r="LN35" s="0"/>
      <c r="LO35" s="0"/>
      <c r="LP35" s="0"/>
      <c r="LQ35" s="0"/>
      <c r="LR35" s="0"/>
      <c r="LS35" s="0"/>
      <c r="LT35" s="0"/>
      <c r="LU35" s="0"/>
      <c r="LV35" s="0"/>
      <c r="LW35" s="0"/>
      <c r="LX35" s="0"/>
      <c r="LY35" s="0"/>
      <c r="LZ35" s="0"/>
      <c r="MA35" s="0"/>
      <c r="MB35" s="0"/>
      <c r="MC35" s="0"/>
      <c r="MD35" s="0"/>
      <c r="ME35" s="0"/>
      <c r="MF35" s="0"/>
      <c r="MG35" s="0"/>
      <c r="MH35" s="0"/>
      <c r="MI35" s="0"/>
      <c r="MJ35" s="0"/>
      <c r="MK35" s="0"/>
      <c r="ML35" s="0"/>
      <c r="MM35" s="0"/>
      <c r="MN35" s="0"/>
      <c r="MO35" s="0"/>
      <c r="MP35" s="0"/>
      <c r="MQ35" s="0"/>
      <c r="MR35" s="0"/>
      <c r="MS35" s="0"/>
      <c r="MT35" s="0"/>
      <c r="MU35" s="0"/>
      <c r="MV35" s="0"/>
      <c r="MW35" s="0"/>
      <c r="MX35" s="0"/>
      <c r="MY35" s="0"/>
      <c r="MZ35" s="0"/>
      <c r="NA35" s="0"/>
      <c r="NB35" s="0"/>
      <c r="NC35" s="0"/>
      <c r="ND35" s="0"/>
      <c r="NE35" s="0"/>
      <c r="NF35" s="0"/>
      <c r="NG35" s="0"/>
      <c r="NH35" s="0"/>
      <c r="NI35" s="0"/>
      <c r="NJ35" s="0"/>
      <c r="NK35" s="0"/>
      <c r="NL35" s="0"/>
      <c r="NM35" s="0"/>
      <c r="NN35" s="0"/>
      <c r="NO35" s="0"/>
      <c r="NP35" s="0"/>
      <c r="NQ35" s="0"/>
      <c r="NR35" s="0"/>
      <c r="NS35" s="0"/>
      <c r="NT35" s="0"/>
      <c r="NU35" s="0"/>
      <c r="NV35" s="0"/>
      <c r="NW35" s="0"/>
      <c r="NX35" s="0"/>
      <c r="NY35" s="0"/>
      <c r="NZ35" s="0"/>
      <c r="OA35" s="0"/>
      <c r="OB35" s="0"/>
      <c r="OC35" s="0"/>
      <c r="OD35" s="0"/>
      <c r="OE35" s="0"/>
      <c r="OF35" s="0"/>
      <c r="OG35" s="0"/>
      <c r="OH35" s="0"/>
      <c r="OI35" s="0"/>
      <c r="OJ35" s="0"/>
      <c r="OK35" s="0"/>
      <c r="OL35" s="0"/>
      <c r="OM35" s="0"/>
      <c r="ON35" s="0"/>
      <c r="OO35" s="0"/>
      <c r="OP35" s="0"/>
      <c r="OQ35" s="0"/>
      <c r="OR35" s="0"/>
      <c r="OS35" s="0"/>
      <c r="OT35" s="0"/>
      <c r="OU35" s="0"/>
      <c r="OV35" s="0"/>
      <c r="OW35" s="0"/>
      <c r="OX35" s="0"/>
      <c r="OY35" s="0"/>
      <c r="OZ35" s="0"/>
      <c r="PA35" s="0"/>
      <c r="PB35" s="0"/>
      <c r="PC35" s="0"/>
      <c r="PD35" s="0"/>
      <c r="PE35" s="0"/>
      <c r="PF35" s="0"/>
      <c r="PG35" s="0"/>
      <c r="PH35" s="0"/>
      <c r="PI35" s="0"/>
      <c r="PJ35" s="0"/>
      <c r="PK35" s="0"/>
      <c r="PL35" s="0"/>
      <c r="PM35" s="0"/>
      <c r="PN35" s="0"/>
      <c r="PO35" s="0"/>
      <c r="PP35" s="0"/>
      <c r="PQ35" s="0"/>
      <c r="PR35" s="0"/>
      <c r="PS35" s="0"/>
      <c r="PT35" s="0"/>
      <c r="PU35" s="0"/>
      <c r="PV35" s="0"/>
      <c r="PW35" s="0"/>
      <c r="PX35" s="0"/>
      <c r="PY35" s="0"/>
      <c r="PZ35" s="0"/>
      <c r="QA35" s="0"/>
      <c r="QB35" s="0"/>
      <c r="QC35" s="0"/>
      <c r="QD35" s="0"/>
      <c r="QE35" s="0"/>
      <c r="QF35" s="0"/>
      <c r="QG35" s="0"/>
      <c r="QH35" s="0"/>
      <c r="QI35" s="0"/>
      <c r="QJ35" s="0"/>
      <c r="QK35" s="0"/>
      <c r="QL35" s="0"/>
      <c r="QM35" s="0"/>
      <c r="QN35" s="0"/>
      <c r="QO35" s="0"/>
      <c r="QP35" s="0"/>
      <c r="QQ35" s="0"/>
      <c r="QR35" s="0"/>
      <c r="QS35" s="0"/>
      <c r="QT35" s="0"/>
      <c r="QU35" s="0"/>
      <c r="QV35" s="0"/>
      <c r="QW35" s="0"/>
      <c r="QX35" s="0"/>
      <c r="QY35" s="0"/>
      <c r="QZ35" s="0"/>
      <c r="RA35" s="0"/>
      <c r="RB35" s="0"/>
      <c r="RC35" s="0"/>
      <c r="RD35" s="0"/>
      <c r="RE35" s="0"/>
      <c r="RF35" s="0"/>
      <c r="RG35" s="0"/>
      <c r="RH35" s="0"/>
      <c r="RI35" s="0"/>
      <c r="RJ35" s="0"/>
      <c r="RK35" s="0"/>
      <c r="RL35" s="0"/>
      <c r="RM35" s="0"/>
      <c r="RN35" s="0"/>
      <c r="RO35" s="0"/>
      <c r="RP35" s="0"/>
      <c r="RQ35" s="0"/>
      <c r="RR35" s="0"/>
      <c r="RS35" s="0"/>
      <c r="RT35" s="0"/>
      <c r="RU35" s="0"/>
      <c r="RV35" s="0"/>
      <c r="RW35" s="0"/>
      <c r="RX35" s="0"/>
      <c r="RY35" s="0"/>
      <c r="RZ35" s="0"/>
      <c r="SA35" s="0"/>
      <c r="SB35" s="0"/>
      <c r="SC35" s="0"/>
      <c r="SD35" s="0"/>
      <c r="SE35" s="0"/>
      <c r="SF35" s="0"/>
      <c r="SG35" s="0"/>
      <c r="SH35" s="0"/>
      <c r="SI35" s="0"/>
      <c r="SJ35" s="0"/>
      <c r="SK35" s="0"/>
      <c r="SL35" s="0"/>
      <c r="SM35" s="0"/>
      <c r="SN35" s="0"/>
      <c r="SO35" s="0"/>
      <c r="SP35" s="0"/>
      <c r="SQ35" s="0"/>
      <c r="SR35" s="0"/>
      <c r="SS35" s="0"/>
      <c r="ST35" s="0"/>
      <c r="SU35" s="0"/>
      <c r="SV35" s="0"/>
      <c r="SW35" s="0"/>
      <c r="SX35" s="0"/>
      <c r="SY35" s="0"/>
      <c r="SZ35" s="0"/>
      <c r="TA35" s="0"/>
      <c r="TB35" s="0"/>
      <c r="TC35" s="0"/>
      <c r="TD35" s="0"/>
      <c r="TE35" s="0"/>
      <c r="TF35" s="0"/>
      <c r="TG35" s="0"/>
      <c r="TH35" s="0"/>
      <c r="TI35" s="0"/>
      <c r="TJ35" s="0"/>
      <c r="TK35" s="0"/>
      <c r="TL35" s="0"/>
      <c r="TM35" s="0"/>
      <c r="TN35" s="0"/>
      <c r="TO35" s="0"/>
      <c r="TP35" s="0"/>
      <c r="TQ35" s="0"/>
      <c r="TR35" s="0"/>
      <c r="TS35" s="0"/>
      <c r="TT35" s="0"/>
      <c r="TU35" s="0"/>
      <c r="TV35" s="0"/>
      <c r="TW35" s="0"/>
      <c r="TX35" s="0"/>
      <c r="TY35" s="0"/>
      <c r="TZ35" s="0"/>
      <c r="UA35" s="0"/>
      <c r="UB35" s="0"/>
      <c r="UC35" s="0"/>
      <c r="UD35" s="0"/>
      <c r="UE35" s="0"/>
      <c r="UF35" s="0"/>
      <c r="UG35" s="0"/>
      <c r="UH35" s="0"/>
      <c r="UI35" s="0"/>
      <c r="UJ35" s="0"/>
      <c r="UK35" s="0"/>
      <c r="UL35" s="0"/>
      <c r="UM35" s="0"/>
      <c r="UN35" s="0"/>
      <c r="UO35" s="0"/>
      <c r="UP35" s="0"/>
      <c r="UQ35" s="0"/>
      <c r="UR35" s="0"/>
      <c r="US35" s="0"/>
      <c r="UT35" s="0"/>
      <c r="UU35" s="0"/>
      <c r="UV35" s="0"/>
      <c r="UW35" s="0"/>
      <c r="UX35" s="0"/>
      <c r="UY35" s="0"/>
      <c r="UZ35" s="0"/>
      <c r="VA35" s="0"/>
      <c r="VB35" s="0"/>
      <c r="VC35" s="0"/>
      <c r="VD35" s="0"/>
      <c r="VE35" s="0"/>
      <c r="VF35" s="0"/>
      <c r="VG35" s="0"/>
      <c r="VH35" s="0"/>
      <c r="VI35" s="0"/>
      <c r="VJ35" s="0"/>
      <c r="VK35" s="0"/>
      <c r="VL35" s="0"/>
      <c r="VM35" s="0"/>
      <c r="VN35" s="0"/>
      <c r="VO35" s="0"/>
      <c r="VP35" s="0"/>
      <c r="VQ35" s="0"/>
      <c r="VR35" s="0"/>
      <c r="VS35" s="0"/>
      <c r="VT35" s="0"/>
      <c r="VU35" s="0"/>
      <c r="VV35" s="0"/>
      <c r="VW35" s="0"/>
      <c r="VX35" s="0"/>
      <c r="VY35" s="0"/>
      <c r="VZ35" s="0"/>
      <c r="WA35" s="0"/>
      <c r="WB35" s="0"/>
      <c r="WC35" s="0"/>
      <c r="WD35" s="0"/>
      <c r="WE35" s="0"/>
      <c r="WF35" s="0"/>
      <c r="WG35" s="0"/>
      <c r="WH35" s="0"/>
      <c r="WI35" s="0"/>
      <c r="WJ35" s="0"/>
      <c r="WK35" s="0"/>
      <c r="WL35" s="0"/>
      <c r="WM35" s="0"/>
      <c r="WN35" s="0"/>
      <c r="WO35" s="0"/>
      <c r="WP35" s="0"/>
      <c r="WQ35" s="0"/>
      <c r="WR35" s="0"/>
      <c r="WS35" s="0"/>
      <c r="WT35" s="0"/>
      <c r="WU35" s="0"/>
      <c r="WV35" s="0"/>
      <c r="WW35" s="0"/>
      <c r="WX35" s="0"/>
      <c r="WY35" s="0"/>
      <c r="WZ35" s="0"/>
      <c r="XA35" s="0"/>
      <c r="XB35" s="0"/>
      <c r="XC35" s="0"/>
      <c r="XD35" s="0"/>
      <c r="XE35" s="0"/>
      <c r="XF35" s="0"/>
      <c r="XG35" s="0"/>
      <c r="XH35" s="0"/>
      <c r="XI35" s="0"/>
      <c r="XJ35" s="0"/>
      <c r="XK35" s="0"/>
      <c r="XL35" s="0"/>
      <c r="XM35" s="0"/>
      <c r="XN35" s="0"/>
      <c r="XO35" s="0"/>
      <c r="XP35" s="0"/>
      <c r="XQ35" s="0"/>
      <c r="XR35" s="0"/>
      <c r="XS35" s="0"/>
      <c r="XT35" s="0"/>
      <c r="XU35" s="0"/>
      <c r="XV35" s="0"/>
      <c r="XW35" s="0"/>
      <c r="XX35" s="0"/>
      <c r="XY35" s="0"/>
      <c r="XZ35" s="0"/>
      <c r="YA35" s="0"/>
      <c r="YB35" s="0"/>
      <c r="YC35" s="0"/>
      <c r="YD35" s="0"/>
      <c r="YE35" s="0"/>
      <c r="YF35" s="0"/>
      <c r="YG35" s="0"/>
      <c r="YH35" s="0"/>
      <c r="YI35" s="0"/>
      <c r="YJ35" s="0"/>
      <c r="YK35" s="0"/>
      <c r="YL35" s="0"/>
      <c r="YM35" s="0"/>
      <c r="YN35" s="0"/>
      <c r="YO35" s="0"/>
      <c r="YP35" s="0"/>
      <c r="YQ35" s="0"/>
      <c r="YR35" s="0"/>
      <c r="YS35" s="0"/>
      <c r="YT35" s="0"/>
      <c r="YU35" s="0"/>
      <c r="YV35" s="0"/>
      <c r="YW35" s="0"/>
      <c r="YX35" s="0"/>
      <c r="YY35" s="0"/>
      <c r="YZ35" s="0"/>
      <c r="ZA35" s="0"/>
      <c r="ZB35" s="0"/>
      <c r="ZC35" s="0"/>
      <c r="ZD35" s="0"/>
      <c r="ZE35" s="0"/>
      <c r="ZF35" s="0"/>
      <c r="ZG35" s="0"/>
      <c r="ZH35" s="0"/>
      <c r="ZI35" s="0"/>
      <c r="ZJ35" s="0"/>
      <c r="ZK35" s="0"/>
      <c r="ZL35" s="0"/>
      <c r="ZM35" s="0"/>
      <c r="ZN35" s="0"/>
      <c r="ZO35" s="0"/>
      <c r="ZP35" s="0"/>
      <c r="ZQ35" s="0"/>
      <c r="ZR35" s="0"/>
      <c r="ZS35" s="0"/>
      <c r="ZT35" s="0"/>
      <c r="ZU35" s="0"/>
      <c r="ZV35" s="0"/>
      <c r="ZW35" s="0"/>
      <c r="ZX35" s="0"/>
      <c r="ZY35" s="0"/>
      <c r="ZZ35" s="0"/>
      <c r="AAA35" s="0"/>
      <c r="AAB35" s="0"/>
      <c r="AAC35" s="0"/>
      <c r="AAD35" s="0"/>
      <c r="AAE35" s="0"/>
      <c r="AAF35" s="0"/>
      <c r="AAG35" s="0"/>
      <c r="AAH35" s="0"/>
      <c r="AAI35" s="0"/>
      <c r="AAJ35" s="0"/>
      <c r="AAK35" s="0"/>
      <c r="AAL35" s="0"/>
      <c r="AAM35" s="0"/>
      <c r="AAN35" s="0"/>
      <c r="AAO35" s="0"/>
      <c r="AAP35" s="0"/>
      <c r="AAQ35" s="0"/>
      <c r="AAR35" s="0"/>
      <c r="AAS35" s="0"/>
      <c r="AAT35" s="0"/>
      <c r="AAU35" s="0"/>
      <c r="AAV35" s="0"/>
      <c r="AAW35" s="0"/>
      <c r="AAX35" s="0"/>
      <c r="AAY35" s="0"/>
      <c r="AAZ35" s="0"/>
      <c r="ABA35" s="0"/>
      <c r="ABB35" s="0"/>
      <c r="ABC35" s="0"/>
      <c r="ABD35" s="0"/>
      <c r="ABE35" s="0"/>
      <c r="ABF35" s="0"/>
      <c r="ABG35" s="0"/>
      <c r="ABH35" s="0"/>
      <c r="ABI35" s="0"/>
      <c r="ABJ35" s="0"/>
      <c r="ABK35" s="0"/>
      <c r="ABL35" s="0"/>
      <c r="ABM35" s="0"/>
      <c r="ABN35" s="0"/>
      <c r="ABO35" s="0"/>
      <c r="ABP35" s="0"/>
      <c r="ABQ35" s="0"/>
      <c r="ABR35" s="0"/>
      <c r="ABS35" s="0"/>
      <c r="ABT35" s="0"/>
      <c r="ABU35" s="0"/>
      <c r="ABV35" s="0"/>
      <c r="ABW35" s="0"/>
      <c r="ABX35" s="0"/>
      <c r="ABY35" s="0"/>
      <c r="ABZ35" s="0"/>
      <c r="ACA35" s="0"/>
      <c r="ACB35" s="0"/>
      <c r="ACC35" s="0"/>
      <c r="ACD35" s="0"/>
      <c r="ACE35" s="0"/>
      <c r="ACF35" s="0"/>
      <c r="ACG35" s="0"/>
      <c r="ACH35" s="0"/>
      <c r="ACI35" s="0"/>
      <c r="ACJ35" s="0"/>
      <c r="ACK35" s="0"/>
      <c r="ACL35" s="0"/>
      <c r="ACM35" s="0"/>
      <c r="ACN35" s="0"/>
      <c r="ACO35" s="0"/>
      <c r="ACP35" s="0"/>
      <c r="ACQ35" s="0"/>
      <c r="ACR35" s="0"/>
      <c r="ACS35" s="0"/>
      <c r="ACT35" s="0"/>
      <c r="ACU35" s="0"/>
      <c r="ACV35" s="0"/>
      <c r="ACW35" s="0"/>
      <c r="ACX35" s="0"/>
      <c r="ACY35" s="0"/>
      <c r="ACZ35" s="0"/>
      <c r="ADA35" s="0"/>
      <c r="ADB35" s="0"/>
      <c r="ADC35" s="0"/>
      <c r="ADD35" s="0"/>
      <c r="ADE35" s="0"/>
      <c r="ADF35" s="0"/>
      <c r="ADG35" s="0"/>
      <c r="ADH35" s="0"/>
      <c r="ADI35" s="0"/>
      <c r="ADJ35" s="0"/>
      <c r="ADK35" s="0"/>
      <c r="ADL35" s="0"/>
      <c r="ADM35" s="0"/>
      <c r="ADN35" s="0"/>
      <c r="ADO35" s="0"/>
      <c r="ADP35" s="0"/>
      <c r="ADQ35" s="0"/>
      <c r="ADR35" s="0"/>
      <c r="ADS35" s="0"/>
      <c r="ADT35" s="0"/>
      <c r="ADU35" s="0"/>
      <c r="ADV35" s="0"/>
      <c r="ADW35" s="0"/>
      <c r="ADX35" s="0"/>
      <c r="ADY35" s="0"/>
      <c r="ADZ35" s="0"/>
      <c r="AEA35" s="0"/>
      <c r="AEB35" s="0"/>
      <c r="AEC35" s="0"/>
      <c r="AED35" s="0"/>
      <c r="AEE35" s="0"/>
      <c r="AEF35" s="0"/>
      <c r="AEG35" s="0"/>
      <c r="AEH35" s="0"/>
      <c r="AEI35" s="0"/>
      <c r="AEJ35" s="0"/>
      <c r="AEK35" s="0"/>
      <c r="AEL35" s="0"/>
      <c r="AEM35" s="0"/>
      <c r="AEN35" s="0"/>
      <c r="AEO35" s="0"/>
      <c r="AEP35" s="0"/>
      <c r="AEQ35" s="0"/>
      <c r="AER35" s="0"/>
      <c r="AES35" s="0"/>
      <c r="AET35" s="0"/>
      <c r="AEU35" s="0"/>
      <c r="AEV35" s="0"/>
      <c r="AEW35" s="0"/>
      <c r="AEX35" s="0"/>
      <c r="AEY35" s="0"/>
      <c r="AEZ35" s="0"/>
      <c r="AFA35" s="0"/>
      <c r="AFB35" s="0"/>
      <c r="AFC35" s="0"/>
      <c r="AFD35" s="0"/>
      <c r="AFE35" s="0"/>
      <c r="AFF35" s="0"/>
      <c r="AFG35" s="0"/>
      <c r="AFH35" s="0"/>
      <c r="AFI35" s="0"/>
      <c r="AFJ35" s="0"/>
      <c r="AFK35" s="0"/>
      <c r="AFL35" s="0"/>
      <c r="AFM35" s="0"/>
      <c r="AFN35" s="0"/>
      <c r="AFO35" s="0"/>
      <c r="AFP35" s="0"/>
      <c r="AFQ35" s="0"/>
      <c r="AFR35" s="0"/>
      <c r="AFS35" s="0"/>
      <c r="AFT35" s="0"/>
      <c r="AFU35" s="0"/>
      <c r="AFV35" s="0"/>
      <c r="AFW35" s="0"/>
      <c r="AFX35" s="0"/>
      <c r="AFY35" s="0"/>
      <c r="AFZ35" s="0"/>
      <c r="AGA35" s="0"/>
      <c r="AGB35" s="0"/>
      <c r="AGC35" s="0"/>
      <c r="AGD35" s="0"/>
      <c r="AGE35" s="0"/>
      <c r="AGF35" s="0"/>
      <c r="AGG35" s="0"/>
      <c r="AGH35" s="0"/>
      <c r="AGI35" s="0"/>
      <c r="AGJ35" s="0"/>
      <c r="AGK35" s="0"/>
      <c r="AGL35" s="0"/>
      <c r="AGM35" s="0"/>
      <c r="AGN35" s="0"/>
      <c r="AGO35" s="0"/>
      <c r="AGP35" s="0"/>
      <c r="AGQ35" s="0"/>
      <c r="AGR35" s="0"/>
      <c r="AGS35" s="0"/>
      <c r="AGT35" s="0"/>
      <c r="AGU35" s="0"/>
      <c r="AGV35" s="0"/>
      <c r="AGW35" s="0"/>
      <c r="AGX35" s="0"/>
      <c r="AGY35" s="0"/>
      <c r="AGZ35" s="0"/>
      <c r="AHA35" s="0"/>
      <c r="AHB35" s="0"/>
      <c r="AHC35" s="0"/>
      <c r="AHD35" s="0"/>
      <c r="AHE35" s="0"/>
      <c r="AHF35" s="0"/>
      <c r="AHG35" s="0"/>
      <c r="AHH35" s="0"/>
      <c r="AHI35" s="0"/>
      <c r="AHJ35" s="0"/>
      <c r="AHK35" s="0"/>
      <c r="AHL35" s="0"/>
      <c r="AHM35" s="0"/>
      <c r="AHN35" s="0"/>
      <c r="AHO35" s="0"/>
      <c r="AHP35" s="0"/>
      <c r="AHQ35" s="0"/>
      <c r="AHR35" s="0"/>
      <c r="AHS35" s="0"/>
      <c r="AHT35" s="0"/>
      <c r="AHU35" s="0"/>
      <c r="AHV35" s="0"/>
      <c r="AHW35" s="0"/>
      <c r="AHX35" s="0"/>
      <c r="AHY35" s="0"/>
      <c r="AHZ35" s="0"/>
      <c r="AIA35" s="0"/>
      <c r="AIB35" s="0"/>
      <c r="AIC35" s="0"/>
      <c r="AID35" s="0"/>
      <c r="AIE35" s="0"/>
      <c r="AIF35" s="0"/>
      <c r="AIG35" s="0"/>
      <c r="AIH35" s="0"/>
      <c r="AII35" s="0"/>
      <c r="AIJ35" s="0"/>
      <c r="AIK35" s="0"/>
      <c r="AIL35" s="0"/>
      <c r="AIM35" s="0"/>
      <c r="AIN35" s="0"/>
      <c r="AIO35" s="0"/>
      <c r="AIP35" s="0"/>
      <c r="AIQ35" s="0"/>
      <c r="AIR35" s="0"/>
      <c r="AIS35" s="0"/>
      <c r="AIT35" s="0"/>
      <c r="AIU35" s="0"/>
      <c r="AIV35" s="0"/>
      <c r="AIW35" s="0"/>
      <c r="AIX35" s="0"/>
      <c r="AIY35" s="0"/>
      <c r="AIZ35" s="0"/>
      <c r="AJA35" s="0"/>
      <c r="AJB35" s="0"/>
      <c r="AJC35" s="0"/>
      <c r="AJD35" s="0"/>
      <c r="AJE35" s="0"/>
      <c r="AJF35" s="0"/>
      <c r="AJG35" s="0"/>
      <c r="AJH35" s="0"/>
      <c r="AJI35" s="0"/>
      <c r="AJJ35" s="0"/>
      <c r="AJK35" s="0"/>
      <c r="AJL35" s="0"/>
      <c r="AJM35" s="0"/>
      <c r="AJN35" s="0"/>
      <c r="AJO35" s="0"/>
      <c r="AJP35" s="0"/>
      <c r="AJQ35" s="0"/>
      <c r="AJR35" s="0"/>
      <c r="AJS35" s="0"/>
      <c r="AJT35" s="0"/>
      <c r="AJU35" s="0"/>
      <c r="AJV35" s="0"/>
      <c r="AJW35" s="0"/>
      <c r="AJX35" s="0"/>
      <c r="AJY35" s="0"/>
      <c r="AJZ35" s="0"/>
      <c r="AKA35" s="0"/>
      <c r="AKB35" s="0"/>
      <c r="AKC35" s="0"/>
      <c r="AKD35" s="0"/>
      <c r="AKE35" s="0"/>
      <c r="AKF35" s="0"/>
      <c r="AKG35" s="0"/>
      <c r="AKH35" s="0"/>
      <c r="AKI35" s="0"/>
      <c r="AKJ35" s="0"/>
      <c r="AKK35" s="0"/>
      <c r="AKL35" s="0"/>
      <c r="AKM35" s="0"/>
      <c r="AKN35" s="0"/>
      <c r="AKO35" s="0"/>
      <c r="AKP35" s="0"/>
      <c r="AKQ35" s="0"/>
      <c r="AKR35" s="0"/>
      <c r="AKS35" s="0"/>
      <c r="AKT35" s="0"/>
      <c r="AKU35" s="0"/>
      <c r="AKV35" s="0"/>
      <c r="AKW35" s="0"/>
      <c r="AKX35" s="0"/>
      <c r="AKY35" s="0"/>
      <c r="AKZ35" s="0"/>
      <c r="ALA35" s="0"/>
      <c r="ALB35" s="0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</row>
    <row r="36" customFormat="false" ht="13.8" hidden="false" customHeight="false" outlineLevel="0" collapsed="false">
      <c r="A36" s="25" t="n">
        <v>199</v>
      </c>
      <c r="B36" s="37" t="n">
        <v>39913</v>
      </c>
      <c r="C36" s="27" t="n">
        <v>1.86301369863014</v>
      </c>
      <c r="D36" s="28" t="s">
        <v>71</v>
      </c>
      <c r="E36" s="29" t="s">
        <v>50</v>
      </c>
      <c r="F36" s="30" t="n">
        <v>0.091</v>
      </c>
      <c r="G36" s="30" t="n">
        <v>33</v>
      </c>
      <c r="H36" s="30" t="n">
        <v>0.275757575757576</v>
      </c>
      <c r="I36" s="30" t="n">
        <v>114.396691415179</v>
      </c>
      <c r="J36" s="30" t="n">
        <v>138.754801348018</v>
      </c>
      <c r="K36" s="31" t="n">
        <v>0.48</v>
      </c>
      <c r="L36" s="31" t="n">
        <v>0.7451</v>
      </c>
      <c r="M36" s="31" t="n">
        <v>0</v>
      </c>
      <c r="N36" s="31" t="n">
        <v>0</v>
      </c>
      <c r="O36" s="31" t="n">
        <v>0</v>
      </c>
      <c r="P36" s="31" t="n">
        <v>2.04365164584065</v>
      </c>
      <c r="Q36" s="31" t="n">
        <v>1.31063182948287</v>
      </c>
      <c r="R36" s="31" t="n">
        <v>1.27706863788539</v>
      </c>
      <c r="S36" s="31" t="n">
        <v>1.91705995080888</v>
      </c>
      <c r="T36" s="31" t="n">
        <v>1.35343537133377</v>
      </c>
      <c r="U36" s="31" t="n">
        <v>0</v>
      </c>
      <c r="V36" s="31" t="n">
        <v>0</v>
      </c>
      <c r="W36" s="31" t="n">
        <v>0.50018103312728</v>
      </c>
      <c r="X36" s="31" t="n">
        <v>3.91942732040575</v>
      </c>
      <c r="Y36" s="31" t="n">
        <v>0.608609527129505</v>
      </c>
      <c r="Z36" s="31" t="n">
        <v>0.39600486132031</v>
      </c>
      <c r="AA36" s="31" t="n">
        <v>3.21667601440568</v>
      </c>
      <c r="AB36" s="31" t="n">
        <f aca="false">SUM(K36:AA36)</f>
        <v>17.7678461917401</v>
      </c>
      <c r="AC36" s="31" t="n">
        <f aca="false">SUM(K36:O36)</f>
        <v>1.2251</v>
      </c>
      <c r="AD36" s="31" t="n">
        <f aca="false">SUM(P36:W36)</f>
        <v>8.40202846847884</v>
      </c>
      <c r="AE36" s="32" t="n">
        <f aca="false">(C36*K36)/1000</f>
        <v>0.000894246575342466</v>
      </c>
      <c r="AF36" s="31"/>
      <c r="AG36" s="30" t="n">
        <f aca="false">(K36)/(K36+L36)</f>
        <v>0.391804750632601</v>
      </c>
      <c r="AH36" s="30" t="n">
        <f aca="false">X36/(AC36+X36)</f>
        <v>0.76186344756288</v>
      </c>
      <c r="AI36" s="30" t="n">
        <f aca="false">AD36/(AD36+X36)</f>
        <v>0.758669076427026</v>
      </c>
      <c r="AJ36" s="30" t="n">
        <f aca="false">P36/(P36+X36)</f>
        <v>0.342717521838735</v>
      </c>
      <c r="AK36" s="30" t="n">
        <f aca="false">AC36/(AC36+AD36)</f>
        <v>0.0904362717057007</v>
      </c>
      <c r="AL36" s="33" t="n">
        <f aca="false">(K36+L36)/(K36+L36+Y36)</f>
        <v>0.66809927192655</v>
      </c>
      <c r="AM36" s="33" t="n">
        <f aca="false">(K36)/(X36+K36)</f>
        <v>0.109105109606796</v>
      </c>
      <c r="AN36" s="34"/>
      <c r="AO36" s="30" t="n">
        <f aca="false">(K36+L36)/(Y36+X36)</f>
        <v>0.270558752335874</v>
      </c>
      <c r="AP36" s="30" t="n">
        <f aca="false">P36/(M36+P36)</f>
        <v>1</v>
      </c>
      <c r="AQ36" s="35" t="n">
        <f aca="false">Y36/(Y36+X36)</f>
        <v>0.134409137474398</v>
      </c>
      <c r="AR36" s="0"/>
      <c r="AS36" s="0"/>
      <c r="AT36" s="0"/>
      <c r="AU36" s="0"/>
      <c r="AV36" s="0"/>
      <c r="AW36" s="0"/>
      <c r="AX36" s="0"/>
      <c r="AY36" s="0"/>
      <c r="AZ36" s="0"/>
      <c r="BA36" s="0"/>
      <c r="BB36" s="0"/>
      <c r="BC36" s="0"/>
      <c r="BD36" s="0"/>
      <c r="BE36" s="0"/>
      <c r="BF36" s="0"/>
      <c r="BG36" s="0"/>
      <c r="BH36" s="0"/>
      <c r="BI36" s="0"/>
      <c r="BJ36" s="0"/>
      <c r="BK36" s="0"/>
      <c r="BL36" s="0"/>
      <c r="BM36" s="0"/>
      <c r="BN36" s="0"/>
      <c r="BO36" s="0"/>
      <c r="BP36" s="0"/>
      <c r="BQ36" s="0"/>
      <c r="BR36" s="0"/>
      <c r="BS36" s="0"/>
      <c r="BT36" s="0"/>
      <c r="BU36" s="0"/>
      <c r="BV36" s="0"/>
      <c r="BW36" s="0"/>
      <c r="BX36" s="0"/>
      <c r="BY36" s="0"/>
      <c r="BZ36" s="0"/>
      <c r="CA36" s="0"/>
      <c r="CB36" s="0"/>
      <c r="CC36" s="0"/>
      <c r="CD36" s="0"/>
      <c r="CE36" s="0"/>
      <c r="CF36" s="0"/>
      <c r="CG36" s="0"/>
      <c r="CH36" s="0"/>
      <c r="CI36" s="0"/>
      <c r="CJ36" s="0"/>
      <c r="CK36" s="0"/>
      <c r="CL36" s="0"/>
      <c r="CM36" s="0"/>
      <c r="CN36" s="0"/>
      <c r="CO36" s="0"/>
      <c r="CP36" s="0"/>
      <c r="CQ36" s="0"/>
      <c r="CR36" s="0"/>
      <c r="CS36" s="0"/>
      <c r="CT36" s="0"/>
      <c r="CU36" s="0"/>
      <c r="CV36" s="0"/>
      <c r="CW36" s="0"/>
      <c r="CX36" s="0"/>
      <c r="CY36" s="0"/>
      <c r="CZ36" s="0"/>
      <c r="DA36" s="0"/>
      <c r="DB36" s="0"/>
      <c r="DC36" s="0"/>
      <c r="DD36" s="0"/>
      <c r="DE36" s="0"/>
      <c r="DF36" s="0"/>
      <c r="DG36" s="0"/>
      <c r="DH36" s="0"/>
      <c r="DI36" s="0"/>
      <c r="DJ36" s="0"/>
      <c r="DK36" s="0"/>
      <c r="DL36" s="0"/>
      <c r="DM36" s="0"/>
      <c r="DN36" s="0"/>
      <c r="DO36" s="0"/>
      <c r="DP36" s="0"/>
      <c r="DQ36" s="0"/>
      <c r="DR36" s="0"/>
      <c r="DS36" s="0"/>
      <c r="DT36" s="0"/>
      <c r="DU36" s="0"/>
      <c r="DV36" s="0"/>
      <c r="DW36" s="0"/>
      <c r="DX36" s="0"/>
      <c r="DY36" s="0"/>
      <c r="DZ36" s="0"/>
      <c r="EA36" s="0"/>
      <c r="EB36" s="0"/>
      <c r="EC36" s="0"/>
      <c r="ED36" s="0"/>
      <c r="EE36" s="0"/>
      <c r="EF36" s="0"/>
      <c r="EG36" s="0"/>
      <c r="EH36" s="0"/>
      <c r="EI36" s="0"/>
      <c r="EJ36" s="0"/>
      <c r="EK36" s="0"/>
      <c r="EL36" s="0"/>
      <c r="EM36" s="0"/>
      <c r="EN36" s="0"/>
      <c r="EO36" s="0"/>
      <c r="EP36" s="0"/>
      <c r="EQ36" s="0"/>
      <c r="ER36" s="0"/>
      <c r="ES36" s="0"/>
      <c r="ET36" s="0"/>
      <c r="EU36" s="0"/>
      <c r="EV36" s="0"/>
      <c r="EW36" s="0"/>
      <c r="EX36" s="0"/>
      <c r="EY36" s="0"/>
      <c r="EZ36" s="0"/>
      <c r="FA36" s="0"/>
      <c r="FB36" s="0"/>
      <c r="FC36" s="0"/>
      <c r="FD36" s="0"/>
      <c r="FE36" s="0"/>
      <c r="FF36" s="0"/>
      <c r="FG36" s="0"/>
      <c r="FH36" s="0"/>
      <c r="FI36" s="0"/>
      <c r="FJ36" s="0"/>
      <c r="FK36" s="0"/>
      <c r="FL36" s="0"/>
      <c r="FM36" s="0"/>
      <c r="FN36" s="0"/>
      <c r="FO36" s="0"/>
      <c r="FP36" s="0"/>
      <c r="FQ36" s="0"/>
      <c r="FR36" s="0"/>
      <c r="FS36" s="0"/>
      <c r="FT36" s="0"/>
      <c r="FU36" s="0"/>
      <c r="FV36" s="0"/>
      <c r="FW36" s="0"/>
      <c r="FX36" s="0"/>
      <c r="FY36" s="0"/>
      <c r="FZ36" s="0"/>
      <c r="GA36" s="0"/>
      <c r="GB36" s="0"/>
      <c r="GC36" s="0"/>
      <c r="GD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0"/>
      <c r="GZ36" s="0"/>
      <c r="HA36" s="0"/>
      <c r="HB36" s="0"/>
      <c r="HC36" s="0"/>
      <c r="HD36" s="0"/>
      <c r="HE36" s="0"/>
      <c r="HF36" s="0"/>
      <c r="HG36" s="0"/>
      <c r="HH36" s="0"/>
      <c r="HI36" s="0"/>
      <c r="HJ36" s="0"/>
      <c r="HK36" s="0"/>
      <c r="HL36" s="0"/>
      <c r="HM36" s="0"/>
      <c r="HN36" s="0"/>
      <c r="HO36" s="0"/>
      <c r="HP36" s="0"/>
      <c r="HQ36" s="0"/>
      <c r="HR36" s="0"/>
      <c r="HS36" s="0"/>
      <c r="HT36" s="0"/>
      <c r="HU36" s="0"/>
      <c r="HV36" s="0"/>
      <c r="HW36" s="0"/>
      <c r="HX36" s="0"/>
      <c r="HY36" s="0"/>
      <c r="HZ36" s="0"/>
      <c r="IA36" s="0"/>
      <c r="IB36" s="0"/>
      <c r="IC36" s="0"/>
      <c r="ID36" s="0"/>
      <c r="IE36" s="0"/>
      <c r="IF36" s="0"/>
      <c r="IG36" s="0"/>
      <c r="IH36" s="0"/>
      <c r="II36" s="0"/>
      <c r="IJ36" s="0"/>
      <c r="IK36" s="0"/>
      <c r="IL36" s="0"/>
      <c r="IM36" s="0"/>
      <c r="IN36" s="0"/>
      <c r="IO36" s="0"/>
      <c r="IP36" s="0"/>
      <c r="IQ36" s="0"/>
      <c r="IR36" s="0"/>
      <c r="IS36" s="0"/>
      <c r="IT36" s="0"/>
      <c r="IU36" s="0"/>
      <c r="IV36" s="0"/>
      <c r="IW36" s="0"/>
      <c r="IX36" s="0"/>
      <c r="IY36" s="0"/>
      <c r="IZ36" s="0"/>
      <c r="JA36" s="0"/>
      <c r="JB36" s="0"/>
      <c r="JC36" s="0"/>
      <c r="JD36" s="0"/>
      <c r="JE36" s="0"/>
      <c r="JF36" s="0"/>
      <c r="JG36" s="0"/>
      <c r="JH36" s="0"/>
      <c r="JI36" s="0"/>
      <c r="JJ36" s="0"/>
      <c r="JK36" s="0"/>
      <c r="JL36" s="0"/>
      <c r="JM36" s="0"/>
      <c r="JN36" s="0"/>
      <c r="JO36" s="0"/>
      <c r="JP36" s="0"/>
      <c r="JQ36" s="0"/>
      <c r="JR36" s="0"/>
      <c r="JS36" s="0"/>
      <c r="JT36" s="0"/>
      <c r="JU36" s="0"/>
      <c r="JV36" s="0"/>
      <c r="JW36" s="0"/>
      <c r="JX36" s="0"/>
      <c r="JY36" s="0"/>
      <c r="JZ36" s="0"/>
      <c r="KA36" s="0"/>
      <c r="KB36" s="0"/>
      <c r="KC36" s="0"/>
      <c r="KD36" s="0"/>
      <c r="KE36" s="0"/>
      <c r="KF36" s="0"/>
      <c r="KG36" s="0"/>
      <c r="KH36" s="0"/>
      <c r="KI36" s="0"/>
      <c r="KJ36" s="0"/>
      <c r="KK36" s="0"/>
      <c r="KL36" s="0"/>
      <c r="KM36" s="0"/>
      <c r="KN36" s="0"/>
      <c r="KO36" s="0"/>
      <c r="KP36" s="0"/>
      <c r="KQ36" s="0"/>
      <c r="KR36" s="0"/>
      <c r="KS36" s="0"/>
      <c r="KT36" s="0"/>
      <c r="KU36" s="0"/>
      <c r="KV36" s="0"/>
      <c r="KW36" s="0"/>
      <c r="KX36" s="0"/>
      <c r="KY36" s="0"/>
      <c r="KZ36" s="0"/>
      <c r="LA36" s="0"/>
      <c r="LB36" s="0"/>
      <c r="LC36" s="0"/>
      <c r="LD36" s="0"/>
      <c r="LE36" s="0"/>
      <c r="LF36" s="0"/>
      <c r="LG36" s="0"/>
      <c r="LH36" s="0"/>
      <c r="LI36" s="0"/>
      <c r="LJ36" s="0"/>
      <c r="LK36" s="0"/>
      <c r="LL36" s="0"/>
      <c r="LM36" s="0"/>
      <c r="LN36" s="0"/>
      <c r="LO36" s="0"/>
      <c r="LP36" s="0"/>
      <c r="LQ36" s="0"/>
      <c r="LR36" s="0"/>
      <c r="LS36" s="0"/>
      <c r="LT36" s="0"/>
      <c r="LU36" s="0"/>
      <c r="LV36" s="0"/>
      <c r="LW36" s="0"/>
      <c r="LX36" s="0"/>
      <c r="LY36" s="0"/>
      <c r="LZ36" s="0"/>
      <c r="MA36" s="0"/>
      <c r="MB36" s="0"/>
      <c r="MC36" s="0"/>
      <c r="MD36" s="0"/>
      <c r="ME36" s="0"/>
      <c r="MF36" s="0"/>
      <c r="MG36" s="0"/>
      <c r="MH36" s="0"/>
      <c r="MI36" s="0"/>
      <c r="MJ36" s="0"/>
      <c r="MK36" s="0"/>
      <c r="ML36" s="0"/>
      <c r="MM36" s="0"/>
      <c r="MN36" s="0"/>
      <c r="MO36" s="0"/>
      <c r="MP36" s="0"/>
      <c r="MQ36" s="0"/>
      <c r="MR36" s="0"/>
      <c r="MS36" s="0"/>
      <c r="MT36" s="0"/>
      <c r="MU36" s="0"/>
      <c r="MV36" s="0"/>
      <c r="MW36" s="0"/>
      <c r="MX36" s="0"/>
      <c r="MY36" s="0"/>
      <c r="MZ36" s="0"/>
      <c r="NA36" s="0"/>
      <c r="NB36" s="0"/>
      <c r="NC36" s="0"/>
      <c r="ND36" s="0"/>
      <c r="NE36" s="0"/>
      <c r="NF36" s="0"/>
      <c r="NG36" s="0"/>
      <c r="NH36" s="0"/>
      <c r="NI36" s="0"/>
      <c r="NJ36" s="0"/>
      <c r="NK36" s="0"/>
      <c r="NL36" s="0"/>
      <c r="NM36" s="0"/>
      <c r="NN36" s="0"/>
      <c r="NO36" s="0"/>
      <c r="NP36" s="0"/>
      <c r="NQ36" s="0"/>
      <c r="NR36" s="0"/>
      <c r="NS36" s="0"/>
      <c r="NT36" s="0"/>
      <c r="NU36" s="0"/>
      <c r="NV36" s="0"/>
      <c r="NW36" s="0"/>
      <c r="NX36" s="0"/>
      <c r="NY36" s="0"/>
      <c r="NZ36" s="0"/>
      <c r="OA36" s="0"/>
      <c r="OB36" s="0"/>
      <c r="OC36" s="0"/>
      <c r="OD36" s="0"/>
      <c r="OE36" s="0"/>
      <c r="OF36" s="0"/>
      <c r="OG36" s="0"/>
      <c r="OH36" s="0"/>
      <c r="OI36" s="0"/>
      <c r="OJ36" s="0"/>
      <c r="OK36" s="0"/>
      <c r="OL36" s="0"/>
      <c r="OM36" s="0"/>
      <c r="ON36" s="0"/>
      <c r="OO36" s="0"/>
      <c r="OP36" s="0"/>
      <c r="OQ36" s="0"/>
      <c r="OR36" s="0"/>
      <c r="OS36" s="0"/>
      <c r="OT36" s="0"/>
      <c r="OU36" s="0"/>
      <c r="OV36" s="0"/>
      <c r="OW36" s="0"/>
      <c r="OX36" s="0"/>
      <c r="OY36" s="0"/>
      <c r="OZ36" s="0"/>
      <c r="PA36" s="0"/>
      <c r="PB36" s="0"/>
      <c r="PC36" s="0"/>
      <c r="PD36" s="0"/>
      <c r="PE36" s="0"/>
      <c r="PF36" s="0"/>
      <c r="PG36" s="0"/>
      <c r="PH36" s="0"/>
      <c r="PI36" s="0"/>
      <c r="PJ36" s="0"/>
      <c r="PK36" s="0"/>
      <c r="PL36" s="0"/>
      <c r="PM36" s="0"/>
      <c r="PN36" s="0"/>
      <c r="PO36" s="0"/>
      <c r="PP36" s="0"/>
      <c r="PQ36" s="0"/>
      <c r="PR36" s="0"/>
      <c r="PS36" s="0"/>
      <c r="PT36" s="0"/>
      <c r="PU36" s="0"/>
      <c r="PV36" s="0"/>
      <c r="PW36" s="0"/>
      <c r="PX36" s="0"/>
      <c r="PY36" s="0"/>
      <c r="PZ36" s="0"/>
      <c r="QA36" s="0"/>
      <c r="QB36" s="0"/>
      <c r="QC36" s="0"/>
      <c r="QD36" s="0"/>
      <c r="QE36" s="0"/>
      <c r="QF36" s="0"/>
      <c r="QG36" s="0"/>
      <c r="QH36" s="0"/>
      <c r="QI36" s="0"/>
      <c r="QJ36" s="0"/>
      <c r="QK36" s="0"/>
      <c r="QL36" s="0"/>
      <c r="QM36" s="0"/>
      <c r="QN36" s="0"/>
      <c r="QO36" s="0"/>
      <c r="QP36" s="0"/>
      <c r="QQ36" s="0"/>
      <c r="QR36" s="0"/>
      <c r="QS36" s="0"/>
      <c r="QT36" s="0"/>
      <c r="QU36" s="0"/>
      <c r="QV36" s="0"/>
      <c r="QW36" s="0"/>
      <c r="QX36" s="0"/>
      <c r="QY36" s="0"/>
      <c r="QZ36" s="0"/>
      <c r="RA36" s="0"/>
      <c r="RB36" s="0"/>
      <c r="RC36" s="0"/>
      <c r="RD36" s="0"/>
      <c r="RE36" s="0"/>
      <c r="RF36" s="0"/>
      <c r="RG36" s="0"/>
      <c r="RH36" s="0"/>
      <c r="RI36" s="0"/>
      <c r="RJ36" s="0"/>
      <c r="RK36" s="0"/>
      <c r="RL36" s="0"/>
      <c r="RM36" s="0"/>
      <c r="RN36" s="0"/>
      <c r="RO36" s="0"/>
      <c r="RP36" s="0"/>
      <c r="RQ36" s="0"/>
      <c r="RR36" s="0"/>
      <c r="RS36" s="0"/>
      <c r="RT36" s="0"/>
      <c r="RU36" s="0"/>
      <c r="RV36" s="0"/>
      <c r="RW36" s="0"/>
      <c r="RX36" s="0"/>
      <c r="RY36" s="0"/>
      <c r="RZ36" s="0"/>
      <c r="SA36" s="0"/>
      <c r="SB36" s="0"/>
      <c r="SC36" s="0"/>
      <c r="SD36" s="0"/>
      <c r="SE36" s="0"/>
      <c r="SF36" s="0"/>
      <c r="SG36" s="0"/>
      <c r="SH36" s="0"/>
      <c r="SI36" s="0"/>
      <c r="SJ36" s="0"/>
      <c r="SK36" s="0"/>
      <c r="SL36" s="0"/>
      <c r="SM36" s="0"/>
      <c r="SN36" s="0"/>
      <c r="SO36" s="0"/>
      <c r="SP36" s="0"/>
      <c r="SQ36" s="0"/>
      <c r="SR36" s="0"/>
      <c r="SS36" s="0"/>
      <c r="ST36" s="0"/>
      <c r="SU36" s="0"/>
      <c r="SV36" s="0"/>
      <c r="SW36" s="0"/>
      <c r="SX36" s="0"/>
      <c r="SY36" s="0"/>
      <c r="SZ36" s="0"/>
      <c r="TA36" s="0"/>
      <c r="TB36" s="0"/>
      <c r="TC36" s="0"/>
      <c r="TD36" s="0"/>
      <c r="TE36" s="0"/>
      <c r="TF36" s="0"/>
      <c r="TG36" s="0"/>
      <c r="TH36" s="0"/>
      <c r="TI36" s="0"/>
      <c r="TJ36" s="0"/>
      <c r="TK36" s="0"/>
      <c r="TL36" s="0"/>
      <c r="TM36" s="0"/>
      <c r="TN36" s="0"/>
      <c r="TO36" s="0"/>
      <c r="TP36" s="0"/>
      <c r="TQ36" s="0"/>
      <c r="TR36" s="0"/>
      <c r="TS36" s="0"/>
      <c r="TT36" s="0"/>
      <c r="TU36" s="0"/>
      <c r="TV36" s="0"/>
      <c r="TW36" s="0"/>
      <c r="TX36" s="0"/>
      <c r="TY36" s="0"/>
      <c r="TZ36" s="0"/>
      <c r="UA36" s="0"/>
      <c r="UB36" s="0"/>
      <c r="UC36" s="0"/>
      <c r="UD36" s="0"/>
      <c r="UE36" s="0"/>
      <c r="UF36" s="0"/>
      <c r="UG36" s="0"/>
      <c r="UH36" s="0"/>
      <c r="UI36" s="0"/>
      <c r="UJ36" s="0"/>
      <c r="UK36" s="0"/>
      <c r="UL36" s="0"/>
      <c r="UM36" s="0"/>
      <c r="UN36" s="0"/>
      <c r="UO36" s="0"/>
      <c r="UP36" s="0"/>
      <c r="UQ36" s="0"/>
      <c r="UR36" s="0"/>
      <c r="US36" s="0"/>
      <c r="UT36" s="0"/>
      <c r="UU36" s="0"/>
      <c r="UV36" s="0"/>
      <c r="UW36" s="0"/>
      <c r="UX36" s="0"/>
      <c r="UY36" s="0"/>
      <c r="UZ36" s="0"/>
      <c r="VA36" s="0"/>
      <c r="VB36" s="0"/>
      <c r="VC36" s="0"/>
      <c r="VD36" s="0"/>
      <c r="VE36" s="0"/>
      <c r="VF36" s="0"/>
      <c r="VG36" s="0"/>
      <c r="VH36" s="0"/>
      <c r="VI36" s="0"/>
      <c r="VJ36" s="0"/>
      <c r="VK36" s="0"/>
      <c r="VL36" s="0"/>
      <c r="VM36" s="0"/>
      <c r="VN36" s="0"/>
      <c r="VO36" s="0"/>
      <c r="VP36" s="0"/>
      <c r="VQ36" s="0"/>
      <c r="VR36" s="0"/>
      <c r="VS36" s="0"/>
      <c r="VT36" s="0"/>
      <c r="VU36" s="0"/>
      <c r="VV36" s="0"/>
      <c r="VW36" s="0"/>
      <c r="VX36" s="0"/>
      <c r="VY36" s="0"/>
      <c r="VZ36" s="0"/>
      <c r="WA36" s="0"/>
      <c r="WB36" s="0"/>
      <c r="WC36" s="0"/>
      <c r="WD36" s="0"/>
      <c r="WE36" s="0"/>
      <c r="WF36" s="0"/>
      <c r="WG36" s="0"/>
      <c r="WH36" s="0"/>
      <c r="WI36" s="0"/>
      <c r="WJ36" s="0"/>
      <c r="WK36" s="0"/>
      <c r="WL36" s="0"/>
      <c r="WM36" s="0"/>
      <c r="WN36" s="0"/>
      <c r="WO36" s="0"/>
      <c r="WP36" s="0"/>
      <c r="WQ36" s="0"/>
      <c r="WR36" s="0"/>
      <c r="WS36" s="0"/>
      <c r="WT36" s="0"/>
      <c r="WU36" s="0"/>
      <c r="WV36" s="0"/>
      <c r="WW36" s="0"/>
      <c r="WX36" s="0"/>
      <c r="WY36" s="0"/>
      <c r="WZ36" s="0"/>
      <c r="XA36" s="0"/>
      <c r="XB36" s="0"/>
      <c r="XC36" s="0"/>
      <c r="XD36" s="0"/>
      <c r="XE36" s="0"/>
      <c r="XF36" s="0"/>
      <c r="XG36" s="0"/>
      <c r="XH36" s="0"/>
      <c r="XI36" s="0"/>
      <c r="XJ36" s="0"/>
      <c r="XK36" s="0"/>
      <c r="XL36" s="0"/>
      <c r="XM36" s="0"/>
      <c r="XN36" s="0"/>
      <c r="XO36" s="0"/>
      <c r="XP36" s="0"/>
      <c r="XQ36" s="0"/>
      <c r="XR36" s="0"/>
      <c r="XS36" s="0"/>
      <c r="XT36" s="0"/>
      <c r="XU36" s="0"/>
      <c r="XV36" s="0"/>
      <c r="XW36" s="0"/>
      <c r="XX36" s="0"/>
      <c r="XY36" s="0"/>
      <c r="XZ36" s="0"/>
      <c r="YA36" s="0"/>
      <c r="YB36" s="0"/>
      <c r="YC36" s="0"/>
      <c r="YD36" s="0"/>
      <c r="YE36" s="0"/>
      <c r="YF36" s="0"/>
      <c r="YG36" s="0"/>
      <c r="YH36" s="0"/>
      <c r="YI36" s="0"/>
      <c r="YJ36" s="0"/>
      <c r="YK36" s="0"/>
      <c r="YL36" s="0"/>
      <c r="YM36" s="0"/>
      <c r="YN36" s="0"/>
      <c r="YO36" s="0"/>
      <c r="YP36" s="0"/>
      <c r="YQ36" s="0"/>
      <c r="YR36" s="0"/>
      <c r="YS36" s="0"/>
      <c r="YT36" s="0"/>
      <c r="YU36" s="0"/>
      <c r="YV36" s="0"/>
      <c r="YW36" s="0"/>
      <c r="YX36" s="0"/>
      <c r="YY36" s="0"/>
      <c r="YZ36" s="0"/>
      <c r="ZA36" s="0"/>
      <c r="ZB36" s="0"/>
      <c r="ZC36" s="0"/>
      <c r="ZD36" s="0"/>
      <c r="ZE36" s="0"/>
      <c r="ZF36" s="0"/>
      <c r="ZG36" s="0"/>
      <c r="ZH36" s="0"/>
      <c r="ZI36" s="0"/>
      <c r="ZJ36" s="0"/>
      <c r="ZK36" s="0"/>
      <c r="ZL36" s="0"/>
      <c r="ZM36" s="0"/>
      <c r="ZN36" s="0"/>
      <c r="ZO36" s="0"/>
      <c r="ZP36" s="0"/>
      <c r="ZQ36" s="0"/>
      <c r="ZR36" s="0"/>
      <c r="ZS36" s="0"/>
      <c r="ZT36" s="0"/>
      <c r="ZU36" s="0"/>
      <c r="ZV36" s="0"/>
      <c r="ZW36" s="0"/>
      <c r="ZX36" s="0"/>
      <c r="ZY36" s="0"/>
      <c r="ZZ36" s="0"/>
      <c r="AAA36" s="0"/>
      <c r="AAB36" s="0"/>
      <c r="AAC36" s="0"/>
      <c r="AAD36" s="0"/>
      <c r="AAE36" s="0"/>
      <c r="AAF36" s="0"/>
      <c r="AAG36" s="0"/>
      <c r="AAH36" s="0"/>
      <c r="AAI36" s="0"/>
      <c r="AAJ36" s="0"/>
      <c r="AAK36" s="0"/>
      <c r="AAL36" s="0"/>
      <c r="AAM36" s="0"/>
      <c r="AAN36" s="0"/>
      <c r="AAO36" s="0"/>
      <c r="AAP36" s="0"/>
      <c r="AAQ36" s="0"/>
      <c r="AAR36" s="0"/>
      <c r="AAS36" s="0"/>
      <c r="AAT36" s="0"/>
      <c r="AAU36" s="0"/>
      <c r="AAV36" s="0"/>
      <c r="AAW36" s="0"/>
      <c r="AAX36" s="0"/>
      <c r="AAY36" s="0"/>
      <c r="AAZ36" s="0"/>
      <c r="ABA36" s="0"/>
      <c r="ABB36" s="0"/>
      <c r="ABC36" s="0"/>
      <c r="ABD36" s="0"/>
      <c r="ABE36" s="0"/>
      <c r="ABF36" s="0"/>
      <c r="ABG36" s="0"/>
      <c r="ABH36" s="0"/>
      <c r="ABI36" s="0"/>
      <c r="ABJ36" s="0"/>
      <c r="ABK36" s="0"/>
      <c r="ABL36" s="0"/>
      <c r="ABM36" s="0"/>
      <c r="ABN36" s="0"/>
      <c r="ABO36" s="0"/>
      <c r="ABP36" s="0"/>
      <c r="ABQ36" s="0"/>
      <c r="ABR36" s="0"/>
      <c r="ABS36" s="0"/>
      <c r="ABT36" s="0"/>
      <c r="ABU36" s="0"/>
      <c r="ABV36" s="0"/>
      <c r="ABW36" s="0"/>
      <c r="ABX36" s="0"/>
      <c r="ABY36" s="0"/>
      <c r="ABZ36" s="0"/>
      <c r="ACA36" s="0"/>
      <c r="ACB36" s="0"/>
      <c r="ACC36" s="0"/>
      <c r="ACD36" s="0"/>
      <c r="ACE36" s="0"/>
      <c r="ACF36" s="0"/>
      <c r="ACG36" s="0"/>
      <c r="ACH36" s="0"/>
      <c r="ACI36" s="0"/>
      <c r="ACJ36" s="0"/>
      <c r="ACK36" s="0"/>
      <c r="ACL36" s="0"/>
      <c r="ACM36" s="0"/>
      <c r="ACN36" s="0"/>
      <c r="ACO36" s="0"/>
      <c r="ACP36" s="0"/>
      <c r="ACQ36" s="0"/>
      <c r="ACR36" s="0"/>
      <c r="ACS36" s="0"/>
      <c r="ACT36" s="0"/>
      <c r="ACU36" s="0"/>
      <c r="ACV36" s="0"/>
      <c r="ACW36" s="0"/>
      <c r="ACX36" s="0"/>
      <c r="ACY36" s="0"/>
      <c r="ACZ36" s="0"/>
      <c r="ADA36" s="0"/>
      <c r="ADB36" s="0"/>
      <c r="ADC36" s="0"/>
      <c r="ADD36" s="0"/>
      <c r="ADE36" s="0"/>
      <c r="ADF36" s="0"/>
      <c r="ADG36" s="0"/>
      <c r="ADH36" s="0"/>
      <c r="ADI36" s="0"/>
      <c r="ADJ36" s="0"/>
      <c r="ADK36" s="0"/>
      <c r="ADL36" s="0"/>
      <c r="ADM36" s="0"/>
      <c r="ADN36" s="0"/>
      <c r="ADO36" s="0"/>
      <c r="ADP36" s="0"/>
      <c r="ADQ36" s="0"/>
      <c r="ADR36" s="0"/>
      <c r="ADS36" s="0"/>
      <c r="ADT36" s="0"/>
      <c r="ADU36" s="0"/>
      <c r="ADV36" s="0"/>
      <c r="ADW36" s="0"/>
      <c r="ADX36" s="0"/>
      <c r="ADY36" s="0"/>
      <c r="ADZ36" s="0"/>
      <c r="AEA36" s="0"/>
      <c r="AEB36" s="0"/>
      <c r="AEC36" s="0"/>
      <c r="AED36" s="0"/>
      <c r="AEE36" s="0"/>
      <c r="AEF36" s="0"/>
      <c r="AEG36" s="0"/>
      <c r="AEH36" s="0"/>
      <c r="AEI36" s="0"/>
      <c r="AEJ36" s="0"/>
      <c r="AEK36" s="0"/>
      <c r="AEL36" s="0"/>
      <c r="AEM36" s="0"/>
      <c r="AEN36" s="0"/>
      <c r="AEO36" s="0"/>
      <c r="AEP36" s="0"/>
      <c r="AEQ36" s="0"/>
      <c r="AER36" s="0"/>
      <c r="AES36" s="0"/>
      <c r="AET36" s="0"/>
      <c r="AEU36" s="0"/>
      <c r="AEV36" s="0"/>
      <c r="AEW36" s="0"/>
      <c r="AEX36" s="0"/>
      <c r="AEY36" s="0"/>
      <c r="AEZ36" s="0"/>
      <c r="AFA36" s="0"/>
      <c r="AFB36" s="0"/>
      <c r="AFC36" s="0"/>
      <c r="AFD36" s="0"/>
      <c r="AFE36" s="0"/>
      <c r="AFF36" s="0"/>
      <c r="AFG36" s="0"/>
      <c r="AFH36" s="0"/>
      <c r="AFI36" s="0"/>
      <c r="AFJ36" s="0"/>
      <c r="AFK36" s="0"/>
      <c r="AFL36" s="0"/>
      <c r="AFM36" s="0"/>
      <c r="AFN36" s="0"/>
      <c r="AFO36" s="0"/>
      <c r="AFP36" s="0"/>
      <c r="AFQ36" s="0"/>
      <c r="AFR36" s="0"/>
      <c r="AFS36" s="0"/>
      <c r="AFT36" s="0"/>
      <c r="AFU36" s="0"/>
      <c r="AFV36" s="0"/>
      <c r="AFW36" s="0"/>
      <c r="AFX36" s="0"/>
      <c r="AFY36" s="0"/>
      <c r="AFZ36" s="0"/>
      <c r="AGA36" s="0"/>
      <c r="AGB36" s="0"/>
      <c r="AGC36" s="0"/>
      <c r="AGD36" s="0"/>
      <c r="AGE36" s="0"/>
      <c r="AGF36" s="0"/>
      <c r="AGG36" s="0"/>
      <c r="AGH36" s="0"/>
      <c r="AGI36" s="0"/>
      <c r="AGJ36" s="0"/>
      <c r="AGK36" s="0"/>
      <c r="AGL36" s="0"/>
      <c r="AGM36" s="0"/>
      <c r="AGN36" s="0"/>
      <c r="AGO36" s="0"/>
      <c r="AGP36" s="0"/>
      <c r="AGQ36" s="0"/>
      <c r="AGR36" s="0"/>
      <c r="AGS36" s="0"/>
      <c r="AGT36" s="0"/>
      <c r="AGU36" s="0"/>
      <c r="AGV36" s="0"/>
      <c r="AGW36" s="0"/>
      <c r="AGX36" s="0"/>
      <c r="AGY36" s="0"/>
      <c r="AGZ36" s="0"/>
      <c r="AHA36" s="0"/>
      <c r="AHB36" s="0"/>
      <c r="AHC36" s="0"/>
      <c r="AHD36" s="0"/>
      <c r="AHE36" s="0"/>
      <c r="AHF36" s="0"/>
      <c r="AHG36" s="0"/>
      <c r="AHH36" s="0"/>
      <c r="AHI36" s="0"/>
      <c r="AHJ36" s="0"/>
      <c r="AHK36" s="0"/>
      <c r="AHL36" s="0"/>
      <c r="AHM36" s="0"/>
      <c r="AHN36" s="0"/>
      <c r="AHO36" s="0"/>
      <c r="AHP36" s="0"/>
      <c r="AHQ36" s="0"/>
      <c r="AHR36" s="0"/>
      <c r="AHS36" s="0"/>
      <c r="AHT36" s="0"/>
      <c r="AHU36" s="0"/>
      <c r="AHV36" s="0"/>
      <c r="AHW36" s="0"/>
      <c r="AHX36" s="0"/>
      <c r="AHY36" s="0"/>
      <c r="AHZ36" s="0"/>
      <c r="AIA36" s="0"/>
      <c r="AIB36" s="0"/>
      <c r="AIC36" s="0"/>
      <c r="AID36" s="0"/>
      <c r="AIE36" s="0"/>
      <c r="AIF36" s="0"/>
      <c r="AIG36" s="0"/>
      <c r="AIH36" s="0"/>
      <c r="AII36" s="0"/>
      <c r="AIJ36" s="0"/>
      <c r="AIK36" s="0"/>
      <c r="AIL36" s="0"/>
      <c r="AIM36" s="0"/>
      <c r="AIN36" s="0"/>
      <c r="AIO36" s="0"/>
      <c r="AIP36" s="0"/>
      <c r="AIQ36" s="0"/>
      <c r="AIR36" s="0"/>
      <c r="AIS36" s="0"/>
      <c r="AIT36" s="0"/>
      <c r="AIU36" s="0"/>
      <c r="AIV36" s="0"/>
      <c r="AIW36" s="0"/>
      <c r="AIX36" s="0"/>
      <c r="AIY36" s="0"/>
      <c r="AIZ36" s="0"/>
      <c r="AJA36" s="0"/>
      <c r="AJB36" s="0"/>
      <c r="AJC36" s="0"/>
      <c r="AJD36" s="0"/>
      <c r="AJE36" s="0"/>
      <c r="AJF36" s="0"/>
      <c r="AJG36" s="0"/>
      <c r="AJH36" s="0"/>
      <c r="AJI36" s="0"/>
      <c r="AJJ36" s="0"/>
      <c r="AJK36" s="0"/>
      <c r="AJL36" s="0"/>
      <c r="AJM36" s="0"/>
      <c r="AJN36" s="0"/>
      <c r="AJO36" s="0"/>
      <c r="AJP36" s="0"/>
      <c r="AJQ36" s="0"/>
      <c r="AJR36" s="0"/>
      <c r="AJS36" s="0"/>
      <c r="AJT36" s="0"/>
      <c r="AJU36" s="0"/>
      <c r="AJV36" s="0"/>
      <c r="AJW36" s="0"/>
      <c r="AJX36" s="0"/>
      <c r="AJY36" s="0"/>
      <c r="AJZ36" s="0"/>
      <c r="AKA36" s="0"/>
      <c r="AKB36" s="0"/>
      <c r="AKC36" s="0"/>
      <c r="AKD36" s="0"/>
      <c r="AKE36" s="0"/>
      <c r="AKF36" s="0"/>
      <c r="AKG36" s="0"/>
      <c r="AKH36" s="0"/>
      <c r="AKI36" s="0"/>
      <c r="AKJ36" s="0"/>
      <c r="AKK36" s="0"/>
      <c r="AKL36" s="0"/>
      <c r="AKM36" s="0"/>
      <c r="AKN36" s="0"/>
      <c r="AKO36" s="0"/>
      <c r="AKP36" s="0"/>
      <c r="AKQ36" s="0"/>
      <c r="AKR36" s="0"/>
      <c r="AKS36" s="0"/>
      <c r="AKT36" s="0"/>
      <c r="AKU36" s="0"/>
      <c r="AKV36" s="0"/>
      <c r="AKW36" s="0"/>
      <c r="AKX36" s="0"/>
      <c r="AKY36" s="0"/>
      <c r="AKZ36" s="0"/>
      <c r="ALA36" s="0"/>
      <c r="ALB36" s="0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</row>
    <row r="37" customFormat="false" ht="13.8" hidden="false" customHeight="false" outlineLevel="0" collapsed="false">
      <c r="A37" s="25" t="n">
        <v>219</v>
      </c>
      <c r="B37" s="37" t="n">
        <v>40108</v>
      </c>
      <c r="C37" s="27" t="n">
        <v>6.24657534246575</v>
      </c>
      <c r="D37" s="28" t="s">
        <v>71</v>
      </c>
      <c r="E37" s="29" t="s">
        <v>46</v>
      </c>
      <c r="F37" s="30" t="n">
        <v>0.09631</v>
      </c>
      <c r="G37" s="30" t="n">
        <v>25.09</v>
      </c>
      <c r="H37" s="30" t="n">
        <v>0.383858110801116</v>
      </c>
      <c r="I37" s="30" t="n">
        <v>126.195095</v>
      </c>
      <c r="J37" s="30" t="n">
        <v>110.703676666667</v>
      </c>
      <c r="K37" s="31" t="n">
        <v>1.5</v>
      </c>
      <c r="L37" s="31" t="n">
        <v>1.2</v>
      </c>
      <c r="M37" s="31" t="n">
        <v>1.81149054574858</v>
      </c>
      <c r="N37" s="31" t="n">
        <v>0</v>
      </c>
      <c r="O37" s="31" t="n">
        <v>0</v>
      </c>
      <c r="P37" s="31" t="n">
        <v>32.6581314718705</v>
      </c>
      <c r="Q37" s="31" t="n">
        <v>0</v>
      </c>
      <c r="R37" s="31" t="n">
        <v>10.451851467045</v>
      </c>
      <c r="S37" s="31" t="n">
        <v>24.3970640230033</v>
      </c>
      <c r="T37" s="31" t="n">
        <v>11.2158472603896</v>
      </c>
      <c r="U37" s="31" t="n">
        <v>0</v>
      </c>
      <c r="V37" s="31" t="n">
        <v>0</v>
      </c>
      <c r="W37" s="31" t="n">
        <v>0</v>
      </c>
      <c r="X37" s="31" t="n">
        <v>33.9322330097382</v>
      </c>
      <c r="Y37" s="31" t="n">
        <v>0.215</v>
      </c>
      <c r="Z37" s="31" t="n">
        <v>3.17863925909606</v>
      </c>
      <c r="AA37" s="31" t="n">
        <v>0</v>
      </c>
      <c r="AB37" s="31" t="n">
        <f aca="false">SUM(K37:AA37)</f>
        <v>120.560257036891</v>
      </c>
      <c r="AC37" s="31" t="n">
        <f aca="false">SUM(K37:O37)</f>
        <v>4.51149054574858</v>
      </c>
      <c r="AD37" s="31" t="n">
        <f aca="false">SUM(P37:W37)</f>
        <v>78.7228942223084</v>
      </c>
      <c r="AE37" s="32" t="n">
        <f aca="false">(C37*K37)/1000</f>
        <v>0.00936986301369863</v>
      </c>
      <c r="AF37" s="31"/>
      <c r="AG37" s="33" t="n">
        <f aca="false">(K37)/(K37+L37)</f>
        <v>0.555555555555555</v>
      </c>
      <c r="AH37" s="30" t="n">
        <f aca="false">X37/(AC37+X37)</f>
        <v>0.88264688930985</v>
      </c>
      <c r="AI37" s="30" t="n">
        <f aca="false">AD37/(AD37+X37)</f>
        <v>0.768518697971165</v>
      </c>
      <c r="AJ37" s="30" t="n">
        <f aca="false">P37/(P37+X37)</f>
        <v>0.490433289051755</v>
      </c>
      <c r="AK37" s="30" t="n">
        <f aca="false">AC37/(AC37+AD37)</f>
        <v>0.0385049140387799</v>
      </c>
      <c r="AL37" s="33"/>
      <c r="AM37" s="33" t="n">
        <f aca="false">(K37)/(X37+K37)</f>
        <v>0.0423343343781844</v>
      </c>
      <c r="AN37" s="34" t="n">
        <f aca="false">K37/(M37+K37)</f>
        <v>0.452968226627057</v>
      </c>
      <c r="AO37" s="30" t="n">
        <f aca="false">(K37+L37)/(Y37+X37)</f>
        <v>0.0790693641042601</v>
      </c>
      <c r="AP37" s="30" t="n">
        <f aca="false">P37/(M37+P37)</f>
        <v>0.947446753410216</v>
      </c>
      <c r="AQ37" s="35"/>
      <c r="AR37" s="0"/>
      <c r="AS37" s="0"/>
      <c r="AT37" s="0"/>
      <c r="AU37" s="0"/>
      <c r="AV37" s="0"/>
      <c r="AW37" s="0"/>
      <c r="AX37" s="0"/>
      <c r="AY37" s="0"/>
      <c r="AZ37" s="0"/>
      <c r="BA37" s="0"/>
      <c r="BB37" s="0"/>
      <c r="BC37" s="0"/>
      <c r="BD37" s="0"/>
      <c r="BE37" s="0"/>
      <c r="BF37" s="0"/>
      <c r="BG37" s="0"/>
      <c r="BH37" s="0"/>
      <c r="BI37" s="0"/>
      <c r="BJ37" s="0"/>
      <c r="BK37" s="0"/>
      <c r="BL37" s="0"/>
      <c r="BM37" s="0"/>
      <c r="BN37" s="0"/>
      <c r="BO37" s="0"/>
      <c r="BP37" s="0"/>
      <c r="BQ37" s="0"/>
      <c r="BR37" s="0"/>
      <c r="BS37" s="0"/>
      <c r="BT37" s="0"/>
      <c r="BU37" s="0"/>
      <c r="BV37" s="0"/>
      <c r="BW37" s="0"/>
      <c r="BX37" s="0"/>
      <c r="BY37" s="0"/>
      <c r="BZ37" s="0"/>
      <c r="CA37" s="0"/>
      <c r="CB37" s="0"/>
      <c r="CC37" s="0"/>
      <c r="CD37" s="0"/>
      <c r="CE37" s="0"/>
      <c r="CF37" s="0"/>
      <c r="CG37" s="0"/>
      <c r="CH37" s="0"/>
      <c r="CI37" s="0"/>
      <c r="CJ37" s="0"/>
      <c r="CK37" s="0"/>
      <c r="CL37" s="0"/>
      <c r="CM37" s="0"/>
      <c r="CN37" s="0"/>
      <c r="CO37" s="0"/>
      <c r="CP37" s="0"/>
      <c r="CQ37" s="0"/>
      <c r="CR37" s="0"/>
      <c r="CS37" s="0"/>
      <c r="CT37" s="0"/>
      <c r="CU37" s="0"/>
      <c r="CV37" s="0"/>
      <c r="CW37" s="0"/>
      <c r="CX37" s="0"/>
      <c r="CY37" s="0"/>
      <c r="CZ37" s="0"/>
      <c r="DA37" s="0"/>
      <c r="DB37" s="0"/>
      <c r="DC37" s="0"/>
      <c r="DD37" s="0"/>
      <c r="DE37" s="0"/>
      <c r="DF37" s="0"/>
      <c r="DG37" s="0"/>
      <c r="DH37" s="0"/>
      <c r="DI37" s="0"/>
      <c r="DJ37" s="0"/>
      <c r="DK37" s="0"/>
      <c r="DL37" s="0"/>
      <c r="DM37" s="0"/>
      <c r="DN37" s="0"/>
      <c r="DO37" s="0"/>
      <c r="DP37" s="0"/>
      <c r="DQ37" s="0"/>
      <c r="DR37" s="0"/>
      <c r="DS37" s="0"/>
      <c r="DT37" s="0"/>
      <c r="DU37" s="0"/>
      <c r="DV37" s="0"/>
      <c r="DW37" s="0"/>
      <c r="DX37" s="0"/>
      <c r="DY37" s="0"/>
      <c r="DZ37" s="0"/>
      <c r="EA37" s="0"/>
      <c r="EB37" s="0"/>
      <c r="EC37" s="0"/>
      <c r="ED37" s="0"/>
      <c r="EE37" s="0"/>
      <c r="EF37" s="0"/>
      <c r="EG37" s="0"/>
      <c r="EH37" s="0"/>
      <c r="EI37" s="0"/>
      <c r="EJ37" s="0"/>
      <c r="EK37" s="0"/>
      <c r="EL37" s="0"/>
      <c r="EM37" s="0"/>
      <c r="EN37" s="0"/>
      <c r="EO37" s="0"/>
      <c r="EP37" s="0"/>
      <c r="EQ37" s="0"/>
      <c r="ER37" s="0"/>
      <c r="ES37" s="0"/>
      <c r="ET37" s="0"/>
      <c r="EU37" s="0"/>
      <c r="EV37" s="0"/>
      <c r="EW37" s="0"/>
      <c r="EX37" s="0"/>
      <c r="EY37" s="0"/>
      <c r="EZ37" s="0"/>
      <c r="FA37" s="0"/>
      <c r="FB37" s="0"/>
      <c r="FC37" s="0"/>
      <c r="FD37" s="0"/>
      <c r="FE37" s="0"/>
      <c r="FF37" s="0"/>
      <c r="FG37" s="0"/>
      <c r="FH37" s="0"/>
      <c r="FI37" s="0"/>
      <c r="FJ37" s="0"/>
      <c r="FK37" s="0"/>
      <c r="FL37" s="0"/>
      <c r="FM37" s="0"/>
      <c r="FN37" s="0"/>
      <c r="FO37" s="0"/>
      <c r="FP37" s="0"/>
      <c r="FQ37" s="0"/>
      <c r="FR37" s="0"/>
      <c r="FS37" s="0"/>
      <c r="FT37" s="0"/>
      <c r="FU37" s="0"/>
      <c r="FV37" s="0"/>
      <c r="FW37" s="0"/>
      <c r="FX37" s="0"/>
      <c r="FY37" s="0"/>
      <c r="FZ37" s="0"/>
      <c r="GA37" s="0"/>
      <c r="GB37" s="0"/>
      <c r="GC37" s="0"/>
      <c r="GD37" s="0"/>
      <c r="GE37" s="0"/>
      <c r="GF37" s="0"/>
      <c r="GG37" s="0"/>
      <c r="GH37" s="0"/>
      <c r="GI37" s="0"/>
      <c r="GJ37" s="0"/>
      <c r="GK37" s="0"/>
      <c r="GL37" s="0"/>
      <c r="GM37" s="0"/>
      <c r="GN37" s="0"/>
      <c r="GO37" s="0"/>
      <c r="GP37" s="0"/>
      <c r="GQ37" s="0"/>
      <c r="GR37" s="0"/>
      <c r="GS37" s="0"/>
      <c r="GT37" s="0"/>
      <c r="GU37" s="0"/>
      <c r="GV37" s="0"/>
      <c r="GW37" s="0"/>
      <c r="GX37" s="0"/>
      <c r="GY37" s="0"/>
      <c r="GZ37" s="0"/>
      <c r="HA37" s="0"/>
      <c r="HB37" s="0"/>
      <c r="HC37" s="0"/>
      <c r="HD37" s="0"/>
      <c r="HE37" s="0"/>
      <c r="HF37" s="0"/>
      <c r="HG37" s="0"/>
      <c r="HH37" s="0"/>
      <c r="HI37" s="0"/>
      <c r="HJ37" s="0"/>
      <c r="HK37" s="0"/>
      <c r="HL37" s="0"/>
      <c r="HM37" s="0"/>
      <c r="HN37" s="0"/>
      <c r="HO37" s="0"/>
      <c r="HP37" s="0"/>
      <c r="HQ37" s="0"/>
      <c r="HR37" s="0"/>
      <c r="HS37" s="0"/>
      <c r="HT37" s="0"/>
      <c r="HU37" s="0"/>
      <c r="HV37" s="0"/>
      <c r="HW37" s="0"/>
      <c r="HX37" s="0"/>
      <c r="HY37" s="0"/>
      <c r="HZ37" s="0"/>
      <c r="IA37" s="0"/>
      <c r="IB37" s="0"/>
      <c r="IC37" s="0"/>
      <c r="ID37" s="0"/>
      <c r="IE37" s="0"/>
      <c r="IF37" s="0"/>
      <c r="IG37" s="0"/>
      <c r="IH37" s="0"/>
      <c r="II37" s="0"/>
      <c r="IJ37" s="0"/>
      <c r="IK37" s="0"/>
      <c r="IL37" s="0"/>
      <c r="IM37" s="0"/>
      <c r="IN37" s="0"/>
      <c r="IO37" s="0"/>
      <c r="IP37" s="0"/>
      <c r="IQ37" s="0"/>
      <c r="IR37" s="0"/>
      <c r="IS37" s="0"/>
      <c r="IT37" s="0"/>
      <c r="IU37" s="0"/>
      <c r="IV37" s="0"/>
      <c r="IW37" s="0"/>
      <c r="IX37" s="0"/>
      <c r="IY37" s="0"/>
      <c r="IZ37" s="0"/>
      <c r="JA37" s="0"/>
      <c r="JB37" s="0"/>
      <c r="JC37" s="0"/>
      <c r="JD37" s="0"/>
      <c r="JE37" s="0"/>
      <c r="JF37" s="0"/>
      <c r="JG37" s="0"/>
      <c r="JH37" s="0"/>
      <c r="JI37" s="0"/>
      <c r="JJ37" s="0"/>
      <c r="JK37" s="0"/>
      <c r="JL37" s="0"/>
      <c r="JM37" s="0"/>
      <c r="JN37" s="0"/>
      <c r="JO37" s="0"/>
      <c r="JP37" s="0"/>
      <c r="JQ37" s="0"/>
      <c r="JR37" s="0"/>
      <c r="JS37" s="0"/>
      <c r="JT37" s="0"/>
      <c r="JU37" s="0"/>
      <c r="JV37" s="0"/>
      <c r="JW37" s="0"/>
      <c r="JX37" s="0"/>
      <c r="JY37" s="0"/>
      <c r="JZ37" s="0"/>
      <c r="KA37" s="0"/>
      <c r="KB37" s="0"/>
      <c r="KC37" s="0"/>
      <c r="KD37" s="0"/>
      <c r="KE37" s="0"/>
      <c r="KF37" s="0"/>
      <c r="KG37" s="0"/>
      <c r="KH37" s="0"/>
      <c r="KI37" s="0"/>
      <c r="KJ37" s="0"/>
      <c r="KK37" s="0"/>
      <c r="KL37" s="0"/>
      <c r="KM37" s="0"/>
      <c r="KN37" s="0"/>
      <c r="KO37" s="0"/>
      <c r="KP37" s="0"/>
      <c r="KQ37" s="0"/>
      <c r="KR37" s="0"/>
      <c r="KS37" s="0"/>
      <c r="KT37" s="0"/>
      <c r="KU37" s="0"/>
      <c r="KV37" s="0"/>
      <c r="KW37" s="0"/>
      <c r="KX37" s="0"/>
      <c r="KY37" s="0"/>
      <c r="KZ37" s="0"/>
      <c r="LA37" s="0"/>
      <c r="LB37" s="0"/>
      <c r="LC37" s="0"/>
      <c r="LD37" s="0"/>
      <c r="LE37" s="0"/>
      <c r="LF37" s="0"/>
      <c r="LG37" s="0"/>
      <c r="LH37" s="0"/>
      <c r="LI37" s="0"/>
      <c r="LJ37" s="0"/>
      <c r="LK37" s="0"/>
      <c r="LL37" s="0"/>
      <c r="LM37" s="0"/>
      <c r="LN37" s="0"/>
      <c r="LO37" s="0"/>
      <c r="LP37" s="0"/>
      <c r="LQ37" s="0"/>
      <c r="LR37" s="0"/>
      <c r="LS37" s="0"/>
      <c r="LT37" s="0"/>
      <c r="LU37" s="0"/>
      <c r="LV37" s="0"/>
      <c r="LW37" s="0"/>
      <c r="LX37" s="0"/>
      <c r="LY37" s="0"/>
      <c r="LZ37" s="0"/>
      <c r="MA37" s="0"/>
      <c r="MB37" s="0"/>
      <c r="MC37" s="0"/>
      <c r="MD37" s="0"/>
      <c r="ME37" s="0"/>
      <c r="MF37" s="0"/>
      <c r="MG37" s="0"/>
      <c r="MH37" s="0"/>
      <c r="MI37" s="0"/>
      <c r="MJ37" s="0"/>
      <c r="MK37" s="0"/>
      <c r="ML37" s="0"/>
      <c r="MM37" s="0"/>
      <c r="MN37" s="0"/>
      <c r="MO37" s="0"/>
      <c r="MP37" s="0"/>
      <c r="MQ37" s="0"/>
      <c r="MR37" s="0"/>
      <c r="MS37" s="0"/>
      <c r="MT37" s="0"/>
      <c r="MU37" s="0"/>
      <c r="MV37" s="0"/>
      <c r="MW37" s="0"/>
      <c r="MX37" s="0"/>
      <c r="MY37" s="0"/>
      <c r="MZ37" s="0"/>
      <c r="NA37" s="0"/>
      <c r="NB37" s="0"/>
      <c r="NC37" s="0"/>
      <c r="ND37" s="0"/>
      <c r="NE37" s="0"/>
      <c r="NF37" s="0"/>
      <c r="NG37" s="0"/>
      <c r="NH37" s="0"/>
      <c r="NI37" s="0"/>
      <c r="NJ37" s="0"/>
      <c r="NK37" s="0"/>
      <c r="NL37" s="0"/>
      <c r="NM37" s="0"/>
      <c r="NN37" s="0"/>
      <c r="NO37" s="0"/>
      <c r="NP37" s="0"/>
      <c r="NQ37" s="0"/>
      <c r="NR37" s="0"/>
      <c r="NS37" s="0"/>
      <c r="NT37" s="0"/>
      <c r="NU37" s="0"/>
      <c r="NV37" s="0"/>
      <c r="NW37" s="0"/>
      <c r="NX37" s="0"/>
      <c r="NY37" s="0"/>
      <c r="NZ37" s="0"/>
      <c r="OA37" s="0"/>
      <c r="OB37" s="0"/>
      <c r="OC37" s="0"/>
      <c r="OD37" s="0"/>
      <c r="OE37" s="0"/>
      <c r="OF37" s="0"/>
      <c r="OG37" s="0"/>
      <c r="OH37" s="0"/>
      <c r="OI37" s="0"/>
      <c r="OJ37" s="0"/>
      <c r="OK37" s="0"/>
      <c r="OL37" s="0"/>
      <c r="OM37" s="0"/>
      <c r="ON37" s="0"/>
      <c r="OO37" s="0"/>
      <c r="OP37" s="0"/>
      <c r="OQ37" s="0"/>
      <c r="OR37" s="0"/>
      <c r="OS37" s="0"/>
      <c r="OT37" s="0"/>
      <c r="OU37" s="0"/>
      <c r="OV37" s="0"/>
      <c r="OW37" s="0"/>
      <c r="OX37" s="0"/>
      <c r="OY37" s="0"/>
      <c r="OZ37" s="0"/>
      <c r="PA37" s="0"/>
      <c r="PB37" s="0"/>
      <c r="PC37" s="0"/>
      <c r="PD37" s="0"/>
      <c r="PE37" s="0"/>
      <c r="PF37" s="0"/>
      <c r="PG37" s="0"/>
      <c r="PH37" s="0"/>
      <c r="PI37" s="0"/>
      <c r="PJ37" s="0"/>
      <c r="PK37" s="0"/>
      <c r="PL37" s="0"/>
      <c r="PM37" s="0"/>
      <c r="PN37" s="0"/>
      <c r="PO37" s="0"/>
      <c r="PP37" s="0"/>
      <c r="PQ37" s="0"/>
      <c r="PR37" s="0"/>
      <c r="PS37" s="0"/>
      <c r="PT37" s="0"/>
      <c r="PU37" s="0"/>
      <c r="PV37" s="0"/>
      <c r="PW37" s="0"/>
      <c r="PX37" s="0"/>
      <c r="PY37" s="0"/>
      <c r="PZ37" s="0"/>
      <c r="QA37" s="0"/>
      <c r="QB37" s="0"/>
      <c r="QC37" s="0"/>
      <c r="QD37" s="0"/>
      <c r="QE37" s="0"/>
      <c r="QF37" s="0"/>
      <c r="QG37" s="0"/>
      <c r="QH37" s="0"/>
      <c r="QI37" s="0"/>
      <c r="QJ37" s="0"/>
      <c r="QK37" s="0"/>
      <c r="QL37" s="0"/>
      <c r="QM37" s="0"/>
      <c r="QN37" s="0"/>
      <c r="QO37" s="0"/>
      <c r="QP37" s="0"/>
      <c r="QQ37" s="0"/>
      <c r="QR37" s="0"/>
      <c r="QS37" s="0"/>
      <c r="QT37" s="0"/>
      <c r="QU37" s="0"/>
      <c r="QV37" s="0"/>
      <c r="QW37" s="0"/>
      <c r="QX37" s="0"/>
      <c r="QY37" s="0"/>
      <c r="QZ37" s="0"/>
      <c r="RA37" s="0"/>
      <c r="RB37" s="0"/>
      <c r="RC37" s="0"/>
      <c r="RD37" s="0"/>
      <c r="RE37" s="0"/>
      <c r="RF37" s="0"/>
      <c r="RG37" s="0"/>
      <c r="RH37" s="0"/>
      <c r="RI37" s="0"/>
      <c r="RJ37" s="0"/>
      <c r="RK37" s="0"/>
      <c r="RL37" s="0"/>
      <c r="RM37" s="0"/>
      <c r="RN37" s="0"/>
      <c r="RO37" s="0"/>
      <c r="RP37" s="0"/>
      <c r="RQ37" s="0"/>
      <c r="RR37" s="0"/>
      <c r="RS37" s="0"/>
      <c r="RT37" s="0"/>
      <c r="RU37" s="0"/>
      <c r="RV37" s="0"/>
      <c r="RW37" s="0"/>
      <c r="RX37" s="0"/>
      <c r="RY37" s="0"/>
      <c r="RZ37" s="0"/>
      <c r="SA37" s="0"/>
      <c r="SB37" s="0"/>
      <c r="SC37" s="0"/>
      <c r="SD37" s="0"/>
      <c r="SE37" s="0"/>
      <c r="SF37" s="0"/>
      <c r="SG37" s="0"/>
      <c r="SH37" s="0"/>
      <c r="SI37" s="0"/>
      <c r="SJ37" s="0"/>
      <c r="SK37" s="0"/>
      <c r="SL37" s="0"/>
      <c r="SM37" s="0"/>
      <c r="SN37" s="0"/>
      <c r="SO37" s="0"/>
      <c r="SP37" s="0"/>
      <c r="SQ37" s="0"/>
      <c r="SR37" s="0"/>
      <c r="SS37" s="0"/>
      <c r="ST37" s="0"/>
      <c r="SU37" s="0"/>
      <c r="SV37" s="0"/>
      <c r="SW37" s="0"/>
      <c r="SX37" s="0"/>
      <c r="SY37" s="0"/>
      <c r="SZ37" s="0"/>
      <c r="TA37" s="0"/>
      <c r="TB37" s="0"/>
      <c r="TC37" s="0"/>
      <c r="TD37" s="0"/>
      <c r="TE37" s="0"/>
      <c r="TF37" s="0"/>
      <c r="TG37" s="0"/>
      <c r="TH37" s="0"/>
      <c r="TI37" s="0"/>
      <c r="TJ37" s="0"/>
      <c r="TK37" s="0"/>
      <c r="TL37" s="0"/>
      <c r="TM37" s="0"/>
      <c r="TN37" s="0"/>
      <c r="TO37" s="0"/>
      <c r="TP37" s="0"/>
      <c r="TQ37" s="0"/>
      <c r="TR37" s="0"/>
      <c r="TS37" s="0"/>
      <c r="TT37" s="0"/>
      <c r="TU37" s="0"/>
      <c r="TV37" s="0"/>
      <c r="TW37" s="0"/>
      <c r="TX37" s="0"/>
      <c r="TY37" s="0"/>
      <c r="TZ37" s="0"/>
      <c r="UA37" s="0"/>
      <c r="UB37" s="0"/>
      <c r="UC37" s="0"/>
      <c r="UD37" s="0"/>
      <c r="UE37" s="0"/>
      <c r="UF37" s="0"/>
      <c r="UG37" s="0"/>
      <c r="UH37" s="0"/>
      <c r="UI37" s="0"/>
      <c r="UJ37" s="0"/>
      <c r="UK37" s="0"/>
      <c r="UL37" s="0"/>
      <c r="UM37" s="0"/>
      <c r="UN37" s="0"/>
      <c r="UO37" s="0"/>
      <c r="UP37" s="0"/>
      <c r="UQ37" s="0"/>
      <c r="UR37" s="0"/>
      <c r="US37" s="0"/>
      <c r="UT37" s="0"/>
      <c r="UU37" s="0"/>
      <c r="UV37" s="0"/>
      <c r="UW37" s="0"/>
      <c r="UX37" s="0"/>
      <c r="UY37" s="0"/>
      <c r="UZ37" s="0"/>
      <c r="VA37" s="0"/>
      <c r="VB37" s="0"/>
      <c r="VC37" s="0"/>
      <c r="VD37" s="0"/>
      <c r="VE37" s="0"/>
      <c r="VF37" s="0"/>
      <c r="VG37" s="0"/>
      <c r="VH37" s="0"/>
      <c r="VI37" s="0"/>
      <c r="VJ37" s="0"/>
      <c r="VK37" s="0"/>
      <c r="VL37" s="0"/>
      <c r="VM37" s="0"/>
      <c r="VN37" s="0"/>
      <c r="VO37" s="0"/>
      <c r="VP37" s="0"/>
      <c r="VQ37" s="0"/>
      <c r="VR37" s="0"/>
      <c r="VS37" s="0"/>
      <c r="VT37" s="0"/>
      <c r="VU37" s="0"/>
      <c r="VV37" s="0"/>
      <c r="VW37" s="0"/>
      <c r="VX37" s="0"/>
      <c r="VY37" s="0"/>
      <c r="VZ37" s="0"/>
      <c r="WA37" s="0"/>
      <c r="WB37" s="0"/>
      <c r="WC37" s="0"/>
      <c r="WD37" s="0"/>
      <c r="WE37" s="0"/>
      <c r="WF37" s="0"/>
      <c r="WG37" s="0"/>
      <c r="WH37" s="0"/>
      <c r="WI37" s="0"/>
      <c r="WJ37" s="0"/>
      <c r="WK37" s="0"/>
      <c r="WL37" s="0"/>
      <c r="WM37" s="0"/>
      <c r="WN37" s="0"/>
      <c r="WO37" s="0"/>
      <c r="WP37" s="0"/>
      <c r="WQ37" s="0"/>
      <c r="WR37" s="0"/>
      <c r="WS37" s="0"/>
      <c r="WT37" s="0"/>
      <c r="WU37" s="0"/>
      <c r="WV37" s="0"/>
      <c r="WW37" s="0"/>
      <c r="WX37" s="0"/>
      <c r="WY37" s="0"/>
      <c r="WZ37" s="0"/>
      <c r="XA37" s="0"/>
      <c r="XB37" s="0"/>
      <c r="XC37" s="0"/>
      <c r="XD37" s="0"/>
      <c r="XE37" s="0"/>
      <c r="XF37" s="0"/>
      <c r="XG37" s="0"/>
      <c r="XH37" s="0"/>
      <c r="XI37" s="0"/>
      <c r="XJ37" s="0"/>
      <c r="XK37" s="0"/>
      <c r="XL37" s="0"/>
      <c r="XM37" s="0"/>
      <c r="XN37" s="0"/>
      <c r="XO37" s="0"/>
      <c r="XP37" s="0"/>
      <c r="XQ37" s="0"/>
      <c r="XR37" s="0"/>
      <c r="XS37" s="0"/>
      <c r="XT37" s="0"/>
      <c r="XU37" s="0"/>
      <c r="XV37" s="0"/>
      <c r="XW37" s="0"/>
      <c r="XX37" s="0"/>
      <c r="XY37" s="0"/>
      <c r="XZ37" s="0"/>
      <c r="YA37" s="0"/>
      <c r="YB37" s="0"/>
      <c r="YC37" s="0"/>
      <c r="YD37" s="0"/>
      <c r="YE37" s="0"/>
      <c r="YF37" s="0"/>
      <c r="YG37" s="0"/>
      <c r="YH37" s="0"/>
      <c r="YI37" s="0"/>
      <c r="YJ37" s="0"/>
      <c r="YK37" s="0"/>
      <c r="YL37" s="0"/>
      <c r="YM37" s="0"/>
      <c r="YN37" s="0"/>
      <c r="YO37" s="0"/>
      <c r="YP37" s="0"/>
      <c r="YQ37" s="0"/>
      <c r="YR37" s="0"/>
      <c r="YS37" s="0"/>
      <c r="YT37" s="0"/>
      <c r="YU37" s="0"/>
      <c r="YV37" s="0"/>
      <c r="YW37" s="0"/>
      <c r="YX37" s="0"/>
      <c r="YY37" s="0"/>
      <c r="YZ37" s="0"/>
      <c r="ZA37" s="0"/>
      <c r="ZB37" s="0"/>
      <c r="ZC37" s="0"/>
      <c r="ZD37" s="0"/>
      <c r="ZE37" s="0"/>
      <c r="ZF37" s="0"/>
      <c r="ZG37" s="0"/>
      <c r="ZH37" s="0"/>
      <c r="ZI37" s="0"/>
      <c r="ZJ37" s="0"/>
      <c r="ZK37" s="0"/>
      <c r="ZL37" s="0"/>
      <c r="ZM37" s="0"/>
      <c r="ZN37" s="0"/>
      <c r="ZO37" s="0"/>
      <c r="ZP37" s="0"/>
      <c r="ZQ37" s="0"/>
      <c r="ZR37" s="0"/>
      <c r="ZS37" s="0"/>
      <c r="ZT37" s="0"/>
      <c r="ZU37" s="0"/>
      <c r="ZV37" s="0"/>
      <c r="ZW37" s="0"/>
      <c r="ZX37" s="0"/>
      <c r="ZY37" s="0"/>
      <c r="ZZ37" s="0"/>
      <c r="AAA37" s="0"/>
      <c r="AAB37" s="0"/>
      <c r="AAC37" s="0"/>
      <c r="AAD37" s="0"/>
      <c r="AAE37" s="0"/>
      <c r="AAF37" s="0"/>
      <c r="AAG37" s="0"/>
      <c r="AAH37" s="0"/>
      <c r="AAI37" s="0"/>
      <c r="AAJ37" s="0"/>
      <c r="AAK37" s="0"/>
      <c r="AAL37" s="0"/>
      <c r="AAM37" s="0"/>
      <c r="AAN37" s="0"/>
      <c r="AAO37" s="0"/>
      <c r="AAP37" s="0"/>
      <c r="AAQ37" s="0"/>
      <c r="AAR37" s="0"/>
      <c r="AAS37" s="0"/>
      <c r="AAT37" s="0"/>
      <c r="AAU37" s="0"/>
      <c r="AAV37" s="0"/>
      <c r="AAW37" s="0"/>
      <c r="AAX37" s="0"/>
      <c r="AAY37" s="0"/>
      <c r="AAZ37" s="0"/>
      <c r="ABA37" s="0"/>
      <c r="ABB37" s="0"/>
      <c r="ABC37" s="0"/>
      <c r="ABD37" s="0"/>
      <c r="ABE37" s="0"/>
      <c r="ABF37" s="0"/>
      <c r="ABG37" s="0"/>
      <c r="ABH37" s="0"/>
      <c r="ABI37" s="0"/>
      <c r="ABJ37" s="0"/>
      <c r="ABK37" s="0"/>
      <c r="ABL37" s="0"/>
      <c r="ABM37" s="0"/>
      <c r="ABN37" s="0"/>
      <c r="ABO37" s="0"/>
      <c r="ABP37" s="0"/>
      <c r="ABQ37" s="0"/>
      <c r="ABR37" s="0"/>
      <c r="ABS37" s="0"/>
      <c r="ABT37" s="0"/>
      <c r="ABU37" s="0"/>
      <c r="ABV37" s="0"/>
      <c r="ABW37" s="0"/>
      <c r="ABX37" s="0"/>
      <c r="ABY37" s="0"/>
      <c r="ABZ37" s="0"/>
      <c r="ACA37" s="0"/>
      <c r="ACB37" s="0"/>
      <c r="ACC37" s="0"/>
      <c r="ACD37" s="0"/>
      <c r="ACE37" s="0"/>
      <c r="ACF37" s="0"/>
      <c r="ACG37" s="0"/>
      <c r="ACH37" s="0"/>
      <c r="ACI37" s="0"/>
      <c r="ACJ37" s="0"/>
      <c r="ACK37" s="0"/>
      <c r="ACL37" s="0"/>
      <c r="ACM37" s="0"/>
      <c r="ACN37" s="0"/>
      <c r="ACO37" s="0"/>
      <c r="ACP37" s="0"/>
      <c r="ACQ37" s="0"/>
      <c r="ACR37" s="0"/>
      <c r="ACS37" s="0"/>
      <c r="ACT37" s="0"/>
      <c r="ACU37" s="0"/>
      <c r="ACV37" s="0"/>
      <c r="ACW37" s="0"/>
      <c r="ACX37" s="0"/>
      <c r="ACY37" s="0"/>
      <c r="ACZ37" s="0"/>
      <c r="ADA37" s="0"/>
      <c r="ADB37" s="0"/>
      <c r="ADC37" s="0"/>
      <c r="ADD37" s="0"/>
      <c r="ADE37" s="0"/>
      <c r="ADF37" s="0"/>
      <c r="ADG37" s="0"/>
      <c r="ADH37" s="0"/>
      <c r="ADI37" s="0"/>
      <c r="ADJ37" s="0"/>
      <c r="ADK37" s="0"/>
      <c r="ADL37" s="0"/>
      <c r="ADM37" s="0"/>
      <c r="ADN37" s="0"/>
      <c r="ADO37" s="0"/>
      <c r="ADP37" s="0"/>
      <c r="ADQ37" s="0"/>
      <c r="ADR37" s="0"/>
      <c r="ADS37" s="0"/>
      <c r="ADT37" s="0"/>
      <c r="ADU37" s="0"/>
      <c r="ADV37" s="0"/>
      <c r="ADW37" s="0"/>
      <c r="ADX37" s="0"/>
      <c r="ADY37" s="0"/>
      <c r="ADZ37" s="0"/>
      <c r="AEA37" s="0"/>
      <c r="AEB37" s="0"/>
      <c r="AEC37" s="0"/>
      <c r="AED37" s="0"/>
      <c r="AEE37" s="0"/>
      <c r="AEF37" s="0"/>
      <c r="AEG37" s="0"/>
      <c r="AEH37" s="0"/>
      <c r="AEI37" s="0"/>
      <c r="AEJ37" s="0"/>
      <c r="AEK37" s="0"/>
      <c r="AEL37" s="0"/>
      <c r="AEM37" s="0"/>
      <c r="AEN37" s="0"/>
      <c r="AEO37" s="0"/>
      <c r="AEP37" s="0"/>
      <c r="AEQ37" s="0"/>
      <c r="AER37" s="0"/>
      <c r="AES37" s="0"/>
      <c r="AET37" s="0"/>
      <c r="AEU37" s="0"/>
      <c r="AEV37" s="0"/>
      <c r="AEW37" s="0"/>
      <c r="AEX37" s="0"/>
      <c r="AEY37" s="0"/>
      <c r="AEZ37" s="0"/>
      <c r="AFA37" s="0"/>
      <c r="AFB37" s="0"/>
      <c r="AFC37" s="0"/>
      <c r="AFD37" s="0"/>
      <c r="AFE37" s="0"/>
      <c r="AFF37" s="0"/>
      <c r="AFG37" s="0"/>
      <c r="AFH37" s="0"/>
      <c r="AFI37" s="0"/>
      <c r="AFJ37" s="0"/>
      <c r="AFK37" s="0"/>
      <c r="AFL37" s="0"/>
      <c r="AFM37" s="0"/>
      <c r="AFN37" s="0"/>
      <c r="AFO37" s="0"/>
      <c r="AFP37" s="0"/>
      <c r="AFQ37" s="0"/>
      <c r="AFR37" s="0"/>
      <c r="AFS37" s="0"/>
      <c r="AFT37" s="0"/>
      <c r="AFU37" s="0"/>
      <c r="AFV37" s="0"/>
      <c r="AFW37" s="0"/>
      <c r="AFX37" s="0"/>
      <c r="AFY37" s="0"/>
      <c r="AFZ37" s="0"/>
      <c r="AGA37" s="0"/>
      <c r="AGB37" s="0"/>
      <c r="AGC37" s="0"/>
      <c r="AGD37" s="0"/>
      <c r="AGE37" s="0"/>
      <c r="AGF37" s="0"/>
      <c r="AGG37" s="0"/>
      <c r="AGH37" s="0"/>
      <c r="AGI37" s="0"/>
      <c r="AGJ37" s="0"/>
      <c r="AGK37" s="0"/>
      <c r="AGL37" s="0"/>
      <c r="AGM37" s="0"/>
      <c r="AGN37" s="0"/>
      <c r="AGO37" s="0"/>
      <c r="AGP37" s="0"/>
      <c r="AGQ37" s="0"/>
      <c r="AGR37" s="0"/>
      <c r="AGS37" s="0"/>
      <c r="AGT37" s="0"/>
      <c r="AGU37" s="0"/>
      <c r="AGV37" s="0"/>
      <c r="AGW37" s="0"/>
      <c r="AGX37" s="0"/>
      <c r="AGY37" s="0"/>
      <c r="AGZ37" s="0"/>
      <c r="AHA37" s="0"/>
      <c r="AHB37" s="0"/>
      <c r="AHC37" s="0"/>
      <c r="AHD37" s="0"/>
      <c r="AHE37" s="0"/>
      <c r="AHF37" s="0"/>
      <c r="AHG37" s="0"/>
      <c r="AHH37" s="0"/>
      <c r="AHI37" s="0"/>
      <c r="AHJ37" s="0"/>
      <c r="AHK37" s="0"/>
      <c r="AHL37" s="0"/>
      <c r="AHM37" s="0"/>
      <c r="AHN37" s="0"/>
      <c r="AHO37" s="0"/>
      <c r="AHP37" s="0"/>
      <c r="AHQ37" s="0"/>
      <c r="AHR37" s="0"/>
      <c r="AHS37" s="0"/>
      <c r="AHT37" s="0"/>
      <c r="AHU37" s="0"/>
      <c r="AHV37" s="0"/>
      <c r="AHW37" s="0"/>
      <c r="AHX37" s="0"/>
      <c r="AHY37" s="0"/>
      <c r="AHZ37" s="0"/>
      <c r="AIA37" s="0"/>
      <c r="AIB37" s="0"/>
      <c r="AIC37" s="0"/>
      <c r="AID37" s="0"/>
      <c r="AIE37" s="0"/>
      <c r="AIF37" s="0"/>
      <c r="AIG37" s="0"/>
      <c r="AIH37" s="0"/>
      <c r="AII37" s="0"/>
      <c r="AIJ37" s="0"/>
      <c r="AIK37" s="0"/>
      <c r="AIL37" s="0"/>
      <c r="AIM37" s="0"/>
      <c r="AIN37" s="0"/>
      <c r="AIO37" s="0"/>
      <c r="AIP37" s="0"/>
      <c r="AIQ37" s="0"/>
      <c r="AIR37" s="0"/>
      <c r="AIS37" s="0"/>
      <c r="AIT37" s="0"/>
      <c r="AIU37" s="0"/>
      <c r="AIV37" s="0"/>
      <c r="AIW37" s="0"/>
      <c r="AIX37" s="0"/>
      <c r="AIY37" s="0"/>
      <c r="AIZ37" s="0"/>
      <c r="AJA37" s="0"/>
      <c r="AJB37" s="0"/>
      <c r="AJC37" s="0"/>
      <c r="AJD37" s="0"/>
      <c r="AJE37" s="0"/>
      <c r="AJF37" s="0"/>
      <c r="AJG37" s="0"/>
      <c r="AJH37" s="0"/>
      <c r="AJI37" s="0"/>
      <c r="AJJ37" s="0"/>
      <c r="AJK37" s="0"/>
      <c r="AJL37" s="0"/>
      <c r="AJM37" s="0"/>
      <c r="AJN37" s="0"/>
      <c r="AJO37" s="0"/>
      <c r="AJP37" s="0"/>
      <c r="AJQ37" s="0"/>
      <c r="AJR37" s="0"/>
      <c r="AJS37" s="0"/>
      <c r="AJT37" s="0"/>
      <c r="AJU37" s="0"/>
      <c r="AJV37" s="0"/>
      <c r="AJW37" s="0"/>
      <c r="AJX37" s="0"/>
      <c r="AJY37" s="0"/>
      <c r="AJZ37" s="0"/>
      <c r="AKA37" s="0"/>
      <c r="AKB37" s="0"/>
      <c r="AKC37" s="0"/>
      <c r="AKD37" s="0"/>
      <c r="AKE37" s="0"/>
      <c r="AKF37" s="0"/>
      <c r="AKG37" s="0"/>
      <c r="AKH37" s="0"/>
      <c r="AKI37" s="0"/>
      <c r="AKJ37" s="0"/>
      <c r="AKK37" s="0"/>
      <c r="AKL37" s="0"/>
      <c r="AKM37" s="0"/>
      <c r="AKN37" s="0"/>
      <c r="AKO37" s="0"/>
      <c r="AKP37" s="0"/>
      <c r="AKQ37" s="0"/>
      <c r="AKR37" s="0"/>
      <c r="AKS37" s="0"/>
      <c r="AKT37" s="0"/>
      <c r="AKU37" s="0"/>
      <c r="AKV37" s="0"/>
      <c r="AKW37" s="0"/>
      <c r="AKX37" s="0"/>
      <c r="AKY37" s="0"/>
      <c r="AKZ37" s="0"/>
      <c r="ALA37" s="0"/>
      <c r="ALB37" s="0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</row>
    <row r="38" customFormat="false" ht="13.8" hidden="false" customHeight="false" outlineLevel="0" collapsed="false">
      <c r="A38" s="25" t="n">
        <v>245</v>
      </c>
      <c r="B38" s="37" t="n">
        <v>40351</v>
      </c>
      <c r="C38" s="27" t="n">
        <v>1.34246575342466</v>
      </c>
      <c r="D38" s="28" t="s">
        <v>71</v>
      </c>
      <c r="E38" s="29" t="s">
        <v>50</v>
      </c>
      <c r="F38" s="30" t="n">
        <v>0.0349</v>
      </c>
      <c r="G38" s="30" t="n">
        <v>68.06</v>
      </c>
      <c r="H38" s="30" t="n">
        <v>0.051278283867176</v>
      </c>
      <c r="I38" s="30" t="n">
        <v>89.0184004435714</v>
      </c>
      <c r="J38" s="30" t="n">
        <v>87.3020882738036</v>
      </c>
      <c r="K38" s="31" t="n">
        <v>0.0174651905815287</v>
      </c>
      <c r="L38" s="31" t="n">
        <v>0.03454</v>
      </c>
      <c r="M38" s="31" t="n">
        <v>0.021634289079954</v>
      </c>
      <c r="N38" s="31" t="n">
        <v>0</v>
      </c>
      <c r="O38" s="31" t="n">
        <v>0</v>
      </c>
      <c r="P38" s="31" t="n">
        <v>0.36779706614328</v>
      </c>
      <c r="Q38" s="31" t="n">
        <v>0</v>
      </c>
      <c r="R38" s="31" t="n">
        <v>0</v>
      </c>
      <c r="S38" s="31" t="n">
        <v>0.235483016750657</v>
      </c>
      <c r="T38" s="31" t="n">
        <v>2</v>
      </c>
      <c r="U38" s="31" t="n">
        <v>0</v>
      </c>
      <c r="V38" s="31" t="n">
        <v>0.009251</v>
      </c>
      <c r="W38" s="31" t="n">
        <v>0</v>
      </c>
      <c r="X38" s="31" t="n">
        <v>0.274642468108201</v>
      </c>
      <c r="Y38" s="31" t="n">
        <v>0.325</v>
      </c>
      <c r="Z38" s="31" t="n">
        <v>0</v>
      </c>
      <c r="AA38" s="31" t="n">
        <v>0</v>
      </c>
      <c r="AB38" s="31" t="n">
        <v>2.95156203066362</v>
      </c>
      <c r="AC38" s="31" t="n">
        <v>0.0736394796614827</v>
      </c>
      <c r="AD38" s="31" t="n">
        <v>2.60328008289394</v>
      </c>
      <c r="AE38" s="32" t="n">
        <f aca="false">(C38*K38)/1000</f>
        <v>2.34464202327372E-005</v>
      </c>
      <c r="AF38" s="31"/>
      <c r="AG38" s="30" t="n">
        <v>0.335835526920115</v>
      </c>
      <c r="AH38" s="30" t="n">
        <v>0.788563604478921</v>
      </c>
      <c r="AI38" s="30" t="n">
        <v>0.904569194187465</v>
      </c>
      <c r="AJ38" s="30" t="n">
        <v>0.572500673657651</v>
      </c>
      <c r="AK38" s="30" t="n">
        <v>0.0275090371378905</v>
      </c>
      <c r="AL38" s="33"/>
      <c r="AM38" s="33" t="n">
        <v>0.0597902521962967</v>
      </c>
      <c r="AN38" s="34" t="n">
        <v>0.446686010472253</v>
      </c>
      <c r="AO38" s="30" t="n">
        <v>0.189355968651724</v>
      </c>
      <c r="AP38" s="30" t="n">
        <v>0.944446463311737</v>
      </c>
      <c r="AQ38" s="35"/>
      <c r="AR38" s="0"/>
      <c r="AS38" s="0"/>
      <c r="AT38" s="0"/>
      <c r="AU38" s="0"/>
      <c r="AV38" s="0"/>
      <c r="AW38" s="0"/>
      <c r="AX38" s="0"/>
      <c r="AY38" s="0"/>
      <c r="AZ38" s="0"/>
      <c r="BA38" s="0"/>
      <c r="BB38" s="0"/>
      <c r="BC38" s="0"/>
      <c r="BD38" s="0"/>
      <c r="BE38" s="0"/>
      <c r="BF38" s="0"/>
      <c r="BG38" s="0"/>
      <c r="BH38" s="0"/>
      <c r="BI38" s="0"/>
      <c r="BJ38" s="0"/>
      <c r="BK38" s="0"/>
      <c r="BL38" s="0"/>
      <c r="BM38" s="0"/>
      <c r="BN38" s="0"/>
      <c r="BO38" s="0"/>
      <c r="BP38" s="0"/>
      <c r="BQ38" s="0"/>
      <c r="BR38" s="0"/>
      <c r="BS38" s="0"/>
      <c r="BT38" s="0"/>
      <c r="BU38" s="0"/>
      <c r="BV38" s="0"/>
      <c r="BW38" s="0"/>
      <c r="BX38" s="0"/>
      <c r="BY38" s="0"/>
      <c r="BZ38" s="0"/>
      <c r="CA38" s="0"/>
      <c r="CB38" s="0"/>
      <c r="CC38" s="0"/>
      <c r="CD38" s="0"/>
      <c r="CE38" s="0"/>
      <c r="CF38" s="0"/>
      <c r="CG38" s="0"/>
      <c r="CH38" s="0"/>
      <c r="CI38" s="0"/>
      <c r="CJ38" s="0"/>
      <c r="CK38" s="0"/>
      <c r="CL38" s="0"/>
      <c r="CM38" s="0"/>
      <c r="CN38" s="0"/>
      <c r="CO38" s="0"/>
      <c r="CP38" s="0"/>
      <c r="CQ38" s="0"/>
      <c r="CR38" s="0"/>
      <c r="CS38" s="0"/>
      <c r="CT38" s="0"/>
      <c r="CU38" s="0"/>
      <c r="CV38" s="0"/>
      <c r="CW38" s="0"/>
      <c r="CX38" s="0"/>
      <c r="CY38" s="0"/>
      <c r="CZ38" s="0"/>
      <c r="DA38" s="0"/>
      <c r="DB38" s="0"/>
      <c r="DC38" s="0"/>
      <c r="DD38" s="0"/>
      <c r="DE38" s="0"/>
      <c r="DF38" s="0"/>
      <c r="DG38" s="0"/>
      <c r="DH38" s="0"/>
      <c r="DI38" s="0"/>
      <c r="DJ38" s="0"/>
      <c r="DK38" s="0"/>
      <c r="DL38" s="0"/>
      <c r="DM38" s="0"/>
      <c r="DN38" s="0"/>
      <c r="DO38" s="0"/>
      <c r="DP38" s="0"/>
      <c r="DQ38" s="0"/>
      <c r="DR38" s="0"/>
      <c r="DS38" s="0"/>
      <c r="DT38" s="0"/>
      <c r="DU38" s="0"/>
      <c r="DV38" s="0"/>
      <c r="DW38" s="0"/>
      <c r="DX38" s="0"/>
      <c r="DY38" s="0"/>
      <c r="DZ38" s="0"/>
      <c r="EA38" s="0"/>
      <c r="EB38" s="0"/>
      <c r="EC38" s="0"/>
      <c r="ED38" s="0"/>
      <c r="EE38" s="0"/>
      <c r="EF38" s="0"/>
      <c r="EG38" s="0"/>
      <c r="EH38" s="0"/>
      <c r="EI38" s="0"/>
      <c r="EJ38" s="0"/>
      <c r="EK38" s="0"/>
      <c r="EL38" s="0"/>
      <c r="EM38" s="0"/>
      <c r="EN38" s="0"/>
      <c r="EO38" s="0"/>
      <c r="EP38" s="0"/>
      <c r="EQ38" s="0"/>
      <c r="ER38" s="0"/>
      <c r="ES38" s="0"/>
      <c r="ET38" s="0"/>
      <c r="EU38" s="0"/>
      <c r="EV38" s="0"/>
      <c r="EW38" s="0"/>
      <c r="EX38" s="0"/>
      <c r="EY38" s="0"/>
      <c r="EZ38" s="0"/>
      <c r="FA38" s="0"/>
      <c r="FB38" s="0"/>
      <c r="FC38" s="0"/>
      <c r="FD38" s="0"/>
      <c r="FE38" s="0"/>
      <c r="FF38" s="0"/>
      <c r="FG38" s="0"/>
      <c r="FH38" s="0"/>
      <c r="FI38" s="0"/>
      <c r="FJ38" s="0"/>
      <c r="FK38" s="0"/>
      <c r="FL38" s="0"/>
      <c r="FM38" s="0"/>
      <c r="FN38" s="0"/>
      <c r="FO38" s="0"/>
      <c r="FP38" s="0"/>
      <c r="FQ38" s="0"/>
      <c r="FR38" s="0"/>
      <c r="FS38" s="0"/>
      <c r="FT38" s="0"/>
      <c r="FU38" s="0"/>
      <c r="FV38" s="0"/>
      <c r="FW38" s="0"/>
      <c r="FX38" s="0"/>
      <c r="FY38" s="0"/>
      <c r="FZ38" s="0"/>
      <c r="GA38" s="0"/>
      <c r="GB38" s="0"/>
      <c r="GC38" s="0"/>
      <c r="GD38" s="0"/>
      <c r="GE38" s="0"/>
      <c r="GF38" s="0"/>
      <c r="GG38" s="0"/>
      <c r="GH38" s="0"/>
      <c r="GI38" s="0"/>
      <c r="GJ38" s="0"/>
      <c r="GK38" s="0"/>
      <c r="GL38" s="0"/>
      <c r="GM38" s="0"/>
      <c r="GN38" s="0"/>
      <c r="GO38" s="0"/>
      <c r="GP38" s="0"/>
      <c r="GQ38" s="0"/>
      <c r="GR38" s="0"/>
      <c r="GS38" s="0"/>
      <c r="GT38" s="0"/>
      <c r="GU38" s="0"/>
      <c r="GV38" s="0"/>
      <c r="GW38" s="0"/>
      <c r="GX38" s="0"/>
      <c r="GY38" s="0"/>
      <c r="GZ38" s="0"/>
      <c r="HA38" s="0"/>
      <c r="HB38" s="0"/>
      <c r="HC38" s="0"/>
      <c r="HD38" s="0"/>
      <c r="HE38" s="0"/>
      <c r="HF38" s="0"/>
      <c r="HG38" s="0"/>
      <c r="HH38" s="0"/>
      <c r="HI38" s="0"/>
      <c r="HJ38" s="0"/>
      <c r="HK38" s="0"/>
      <c r="HL38" s="0"/>
      <c r="HM38" s="0"/>
      <c r="HN38" s="0"/>
      <c r="HO38" s="0"/>
      <c r="HP38" s="0"/>
      <c r="HQ38" s="0"/>
      <c r="HR38" s="0"/>
      <c r="HS38" s="0"/>
      <c r="HT38" s="0"/>
      <c r="HU38" s="0"/>
      <c r="HV38" s="0"/>
      <c r="HW38" s="0"/>
      <c r="HX38" s="0"/>
      <c r="HY38" s="0"/>
      <c r="HZ38" s="0"/>
      <c r="IA38" s="0"/>
      <c r="IB38" s="0"/>
      <c r="IC38" s="0"/>
      <c r="ID38" s="0"/>
      <c r="IE38" s="0"/>
      <c r="IF38" s="0"/>
      <c r="IG38" s="0"/>
      <c r="IH38" s="0"/>
      <c r="II38" s="0"/>
      <c r="IJ38" s="0"/>
      <c r="IK38" s="0"/>
      <c r="IL38" s="0"/>
      <c r="IM38" s="0"/>
      <c r="IN38" s="0"/>
      <c r="IO38" s="0"/>
      <c r="IP38" s="0"/>
      <c r="IQ38" s="0"/>
      <c r="IR38" s="0"/>
      <c r="IS38" s="0"/>
      <c r="IT38" s="0"/>
      <c r="IU38" s="0"/>
      <c r="IV38" s="0"/>
      <c r="IW38" s="0"/>
      <c r="IX38" s="0"/>
      <c r="IY38" s="0"/>
      <c r="IZ38" s="0"/>
      <c r="JA38" s="0"/>
      <c r="JB38" s="0"/>
      <c r="JC38" s="0"/>
      <c r="JD38" s="0"/>
      <c r="JE38" s="0"/>
      <c r="JF38" s="0"/>
      <c r="JG38" s="0"/>
      <c r="JH38" s="0"/>
      <c r="JI38" s="0"/>
      <c r="JJ38" s="0"/>
      <c r="JK38" s="0"/>
      <c r="JL38" s="0"/>
      <c r="JM38" s="0"/>
      <c r="JN38" s="0"/>
      <c r="JO38" s="0"/>
      <c r="JP38" s="0"/>
      <c r="JQ38" s="0"/>
      <c r="JR38" s="0"/>
      <c r="JS38" s="0"/>
      <c r="JT38" s="0"/>
      <c r="JU38" s="0"/>
      <c r="JV38" s="0"/>
      <c r="JW38" s="0"/>
      <c r="JX38" s="0"/>
      <c r="JY38" s="0"/>
      <c r="JZ38" s="0"/>
      <c r="KA38" s="0"/>
      <c r="KB38" s="0"/>
      <c r="KC38" s="0"/>
      <c r="KD38" s="0"/>
      <c r="KE38" s="0"/>
      <c r="KF38" s="0"/>
      <c r="KG38" s="0"/>
      <c r="KH38" s="0"/>
      <c r="KI38" s="0"/>
      <c r="KJ38" s="0"/>
      <c r="KK38" s="0"/>
      <c r="KL38" s="0"/>
      <c r="KM38" s="0"/>
      <c r="KN38" s="0"/>
      <c r="KO38" s="0"/>
      <c r="KP38" s="0"/>
      <c r="KQ38" s="0"/>
      <c r="KR38" s="0"/>
      <c r="KS38" s="0"/>
      <c r="KT38" s="0"/>
      <c r="KU38" s="0"/>
      <c r="KV38" s="0"/>
      <c r="KW38" s="0"/>
      <c r="KX38" s="0"/>
      <c r="KY38" s="0"/>
      <c r="KZ38" s="0"/>
      <c r="LA38" s="0"/>
      <c r="LB38" s="0"/>
      <c r="LC38" s="0"/>
      <c r="LD38" s="0"/>
      <c r="LE38" s="0"/>
      <c r="LF38" s="0"/>
      <c r="LG38" s="0"/>
      <c r="LH38" s="0"/>
      <c r="LI38" s="0"/>
      <c r="LJ38" s="0"/>
      <c r="LK38" s="0"/>
      <c r="LL38" s="0"/>
      <c r="LM38" s="0"/>
      <c r="LN38" s="0"/>
      <c r="LO38" s="0"/>
      <c r="LP38" s="0"/>
      <c r="LQ38" s="0"/>
      <c r="LR38" s="0"/>
      <c r="LS38" s="0"/>
      <c r="LT38" s="0"/>
      <c r="LU38" s="0"/>
      <c r="LV38" s="0"/>
      <c r="LW38" s="0"/>
      <c r="LX38" s="0"/>
      <c r="LY38" s="0"/>
      <c r="LZ38" s="0"/>
      <c r="MA38" s="0"/>
      <c r="MB38" s="0"/>
      <c r="MC38" s="0"/>
      <c r="MD38" s="0"/>
      <c r="ME38" s="0"/>
      <c r="MF38" s="0"/>
      <c r="MG38" s="0"/>
      <c r="MH38" s="0"/>
      <c r="MI38" s="0"/>
      <c r="MJ38" s="0"/>
      <c r="MK38" s="0"/>
      <c r="ML38" s="0"/>
      <c r="MM38" s="0"/>
      <c r="MN38" s="0"/>
      <c r="MO38" s="0"/>
      <c r="MP38" s="0"/>
      <c r="MQ38" s="0"/>
      <c r="MR38" s="0"/>
      <c r="MS38" s="0"/>
      <c r="MT38" s="0"/>
      <c r="MU38" s="0"/>
      <c r="MV38" s="0"/>
      <c r="MW38" s="0"/>
      <c r="MX38" s="0"/>
      <c r="MY38" s="0"/>
      <c r="MZ38" s="0"/>
      <c r="NA38" s="0"/>
      <c r="NB38" s="0"/>
      <c r="NC38" s="0"/>
      <c r="ND38" s="0"/>
      <c r="NE38" s="0"/>
      <c r="NF38" s="0"/>
      <c r="NG38" s="0"/>
      <c r="NH38" s="0"/>
      <c r="NI38" s="0"/>
      <c r="NJ38" s="0"/>
      <c r="NK38" s="0"/>
      <c r="NL38" s="0"/>
      <c r="NM38" s="0"/>
      <c r="NN38" s="0"/>
      <c r="NO38" s="0"/>
      <c r="NP38" s="0"/>
      <c r="NQ38" s="0"/>
      <c r="NR38" s="0"/>
      <c r="NS38" s="0"/>
      <c r="NT38" s="0"/>
      <c r="NU38" s="0"/>
      <c r="NV38" s="0"/>
      <c r="NW38" s="0"/>
      <c r="NX38" s="0"/>
      <c r="NY38" s="0"/>
      <c r="NZ38" s="0"/>
      <c r="OA38" s="0"/>
      <c r="OB38" s="0"/>
      <c r="OC38" s="0"/>
      <c r="OD38" s="0"/>
      <c r="OE38" s="0"/>
      <c r="OF38" s="0"/>
      <c r="OG38" s="0"/>
      <c r="OH38" s="0"/>
      <c r="OI38" s="0"/>
      <c r="OJ38" s="0"/>
      <c r="OK38" s="0"/>
      <c r="OL38" s="0"/>
      <c r="OM38" s="0"/>
      <c r="ON38" s="0"/>
      <c r="OO38" s="0"/>
      <c r="OP38" s="0"/>
      <c r="OQ38" s="0"/>
      <c r="OR38" s="0"/>
      <c r="OS38" s="0"/>
      <c r="OT38" s="0"/>
      <c r="OU38" s="0"/>
      <c r="OV38" s="0"/>
      <c r="OW38" s="0"/>
      <c r="OX38" s="0"/>
      <c r="OY38" s="0"/>
      <c r="OZ38" s="0"/>
      <c r="PA38" s="0"/>
      <c r="PB38" s="0"/>
      <c r="PC38" s="0"/>
      <c r="PD38" s="0"/>
      <c r="PE38" s="0"/>
      <c r="PF38" s="0"/>
      <c r="PG38" s="0"/>
      <c r="PH38" s="0"/>
      <c r="PI38" s="0"/>
      <c r="PJ38" s="0"/>
      <c r="PK38" s="0"/>
      <c r="PL38" s="0"/>
      <c r="PM38" s="0"/>
      <c r="PN38" s="0"/>
      <c r="PO38" s="0"/>
      <c r="PP38" s="0"/>
      <c r="PQ38" s="0"/>
      <c r="PR38" s="0"/>
      <c r="PS38" s="0"/>
      <c r="PT38" s="0"/>
      <c r="PU38" s="0"/>
      <c r="PV38" s="0"/>
      <c r="PW38" s="0"/>
      <c r="PX38" s="0"/>
      <c r="PY38" s="0"/>
      <c r="PZ38" s="0"/>
      <c r="QA38" s="0"/>
      <c r="QB38" s="0"/>
      <c r="QC38" s="0"/>
      <c r="QD38" s="0"/>
      <c r="QE38" s="0"/>
      <c r="QF38" s="0"/>
      <c r="QG38" s="0"/>
      <c r="QH38" s="0"/>
      <c r="QI38" s="0"/>
      <c r="QJ38" s="0"/>
      <c r="QK38" s="0"/>
      <c r="QL38" s="0"/>
      <c r="QM38" s="0"/>
      <c r="QN38" s="0"/>
      <c r="QO38" s="0"/>
      <c r="QP38" s="0"/>
      <c r="QQ38" s="0"/>
      <c r="QR38" s="0"/>
      <c r="QS38" s="0"/>
      <c r="QT38" s="0"/>
      <c r="QU38" s="0"/>
      <c r="QV38" s="0"/>
      <c r="QW38" s="0"/>
      <c r="QX38" s="0"/>
      <c r="QY38" s="0"/>
      <c r="QZ38" s="0"/>
      <c r="RA38" s="0"/>
      <c r="RB38" s="0"/>
      <c r="RC38" s="0"/>
      <c r="RD38" s="0"/>
      <c r="RE38" s="0"/>
      <c r="RF38" s="0"/>
      <c r="RG38" s="0"/>
      <c r="RH38" s="0"/>
      <c r="RI38" s="0"/>
      <c r="RJ38" s="0"/>
      <c r="RK38" s="0"/>
      <c r="RL38" s="0"/>
      <c r="RM38" s="0"/>
      <c r="RN38" s="0"/>
      <c r="RO38" s="0"/>
      <c r="RP38" s="0"/>
      <c r="RQ38" s="0"/>
      <c r="RR38" s="0"/>
      <c r="RS38" s="0"/>
      <c r="RT38" s="0"/>
      <c r="RU38" s="0"/>
      <c r="RV38" s="0"/>
      <c r="RW38" s="0"/>
      <c r="RX38" s="0"/>
      <c r="RY38" s="0"/>
      <c r="RZ38" s="0"/>
      <c r="SA38" s="0"/>
      <c r="SB38" s="0"/>
      <c r="SC38" s="0"/>
      <c r="SD38" s="0"/>
      <c r="SE38" s="0"/>
      <c r="SF38" s="0"/>
      <c r="SG38" s="0"/>
      <c r="SH38" s="0"/>
      <c r="SI38" s="0"/>
      <c r="SJ38" s="0"/>
      <c r="SK38" s="0"/>
      <c r="SL38" s="0"/>
      <c r="SM38" s="0"/>
      <c r="SN38" s="0"/>
      <c r="SO38" s="0"/>
      <c r="SP38" s="0"/>
      <c r="SQ38" s="0"/>
      <c r="SR38" s="0"/>
      <c r="SS38" s="0"/>
      <c r="ST38" s="0"/>
      <c r="SU38" s="0"/>
      <c r="SV38" s="0"/>
      <c r="SW38" s="0"/>
      <c r="SX38" s="0"/>
      <c r="SY38" s="0"/>
      <c r="SZ38" s="0"/>
      <c r="TA38" s="0"/>
      <c r="TB38" s="0"/>
      <c r="TC38" s="0"/>
      <c r="TD38" s="0"/>
      <c r="TE38" s="0"/>
      <c r="TF38" s="0"/>
      <c r="TG38" s="0"/>
      <c r="TH38" s="0"/>
      <c r="TI38" s="0"/>
      <c r="TJ38" s="0"/>
      <c r="TK38" s="0"/>
      <c r="TL38" s="0"/>
      <c r="TM38" s="0"/>
      <c r="TN38" s="0"/>
      <c r="TO38" s="0"/>
      <c r="TP38" s="0"/>
      <c r="TQ38" s="0"/>
      <c r="TR38" s="0"/>
      <c r="TS38" s="0"/>
      <c r="TT38" s="0"/>
      <c r="TU38" s="0"/>
      <c r="TV38" s="0"/>
      <c r="TW38" s="0"/>
      <c r="TX38" s="0"/>
      <c r="TY38" s="0"/>
      <c r="TZ38" s="0"/>
      <c r="UA38" s="0"/>
      <c r="UB38" s="0"/>
      <c r="UC38" s="0"/>
      <c r="UD38" s="0"/>
      <c r="UE38" s="0"/>
      <c r="UF38" s="0"/>
      <c r="UG38" s="0"/>
      <c r="UH38" s="0"/>
      <c r="UI38" s="0"/>
      <c r="UJ38" s="0"/>
      <c r="UK38" s="0"/>
      <c r="UL38" s="0"/>
      <c r="UM38" s="0"/>
      <c r="UN38" s="0"/>
      <c r="UO38" s="0"/>
      <c r="UP38" s="0"/>
      <c r="UQ38" s="0"/>
      <c r="UR38" s="0"/>
      <c r="US38" s="0"/>
      <c r="UT38" s="0"/>
      <c r="UU38" s="0"/>
      <c r="UV38" s="0"/>
      <c r="UW38" s="0"/>
      <c r="UX38" s="0"/>
      <c r="UY38" s="0"/>
      <c r="UZ38" s="0"/>
      <c r="VA38" s="0"/>
      <c r="VB38" s="0"/>
      <c r="VC38" s="0"/>
      <c r="VD38" s="0"/>
      <c r="VE38" s="0"/>
      <c r="VF38" s="0"/>
      <c r="VG38" s="0"/>
      <c r="VH38" s="0"/>
      <c r="VI38" s="0"/>
      <c r="VJ38" s="0"/>
      <c r="VK38" s="0"/>
      <c r="VL38" s="0"/>
      <c r="VM38" s="0"/>
      <c r="VN38" s="0"/>
      <c r="VO38" s="0"/>
      <c r="VP38" s="0"/>
      <c r="VQ38" s="0"/>
      <c r="VR38" s="0"/>
      <c r="VS38" s="0"/>
      <c r="VT38" s="0"/>
      <c r="VU38" s="0"/>
      <c r="VV38" s="0"/>
      <c r="VW38" s="0"/>
      <c r="VX38" s="0"/>
      <c r="VY38" s="0"/>
      <c r="VZ38" s="0"/>
      <c r="WA38" s="0"/>
      <c r="WB38" s="0"/>
      <c r="WC38" s="0"/>
      <c r="WD38" s="0"/>
      <c r="WE38" s="0"/>
      <c r="WF38" s="0"/>
      <c r="WG38" s="0"/>
      <c r="WH38" s="0"/>
      <c r="WI38" s="0"/>
      <c r="WJ38" s="0"/>
      <c r="WK38" s="0"/>
      <c r="WL38" s="0"/>
      <c r="WM38" s="0"/>
      <c r="WN38" s="0"/>
      <c r="WO38" s="0"/>
      <c r="WP38" s="0"/>
      <c r="WQ38" s="0"/>
      <c r="WR38" s="0"/>
      <c r="WS38" s="0"/>
      <c r="WT38" s="0"/>
      <c r="WU38" s="0"/>
      <c r="WV38" s="0"/>
      <c r="WW38" s="0"/>
      <c r="WX38" s="0"/>
      <c r="WY38" s="0"/>
      <c r="WZ38" s="0"/>
      <c r="XA38" s="0"/>
      <c r="XB38" s="0"/>
      <c r="XC38" s="0"/>
      <c r="XD38" s="0"/>
      <c r="XE38" s="0"/>
      <c r="XF38" s="0"/>
      <c r="XG38" s="0"/>
      <c r="XH38" s="0"/>
      <c r="XI38" s="0"/>
      <c r="XJ38" s="0"/>
      <c r="XK38" s="0"/>
      <c r="XL38" s="0"/>
      <c r="XM38" s="0"/>
      <c r="XN38" s="0"/>
      <c r="XO38" s="0"/>
      <c r="XP38" s="0"/>
      <c r="XQ38" s="0"/>
      <c r="XR38" s="0"/>
      <c r="XS38" s="0"/>
      <c r="XT38" s="0"/>
      <c r="XU38" s="0"/>
      <c r="XV38" s="0"/>
      <c r="XW38" s="0"/>
      <c r="XX38" s="0"/>
      <c r="XY38" s="0"/>
      <c r="XZ38" s="0"/>
      <c r="YA38" s="0"/>
      <c r="YB38" s="0"/>
      <c r="YC38" s="0"/>
      <c r="YD38" s="0"/>
      <c r="YE38" s="0"/>
      <c r="YF38" s="0"/>
      <c r="YG38" s="0"/>
      <c r="YH38" s="0"/>
      <c r="YI38" s="0"/>
      <c r="YJ38" s="0"/>
      <c r="YK38" s="0"/>
      <c r="YL38" s="0"/>
      <c r="YM38" s="0"/>
      <c r="YN38" s="0"/>
      <c r="YO38" s="0"/>
      <c r="YP38" s="0"/>
      <c r="YQ38" s="0"/>
      <c r="YR38" s="0"/>
      <c r="YS38" s="0"/>
      <c r="YT38" s="0"/>
      <c r="YU38" s="0"/>
      <c r="YV38" s="0"/>
      <c r="YW38" s="0"/>
      <c r="YX38" s="0"/>
      <c r="YY38" s="0"/>
      <c r="YZ38" s="0"/>
      <c r="ZA38" s="0"/>
      <c r="ZB38" s="0"/>
      <c r="ZC38" s="0"/>
      <c r="ZD38" s="0"/>
      <c r="ZE38" s="0"/>
      <c r="ZF38" s="0"/>
      <c r="ZG38" s="0"/>
      <c r="ZH38" s="0"/>
      <c r="ZI38" s="0"/>
      <c r="ZJ38" s="0"/>
      <c r="ZK38" s="0"/>
      <c r="ZL38" s="0"/>
      <c r="ZM38" s="0"/>
      <c r="ZN38" s="0"/>
      <c r="ZO38" s="0"/>
      <c r="ZP38" s="0"/>
      <c r="ZQ38" s="0"/>
      <c r="ZR38" s="0"/>
      <c r="ZS38" s="0"/>
      <c r="ZT38" s="0"/>
      <c r="ZU38" s="0"/>
      <c r="ZV38" s="0"/>
      <c r="ZW38" s="0"/>
      <c r="ZX38" s="0"/>
      <c r="ZY38" s="0"/>
      <c r="ZZ38" s="0"/>
      <c r="AAA38" s="0"/>
      <c r="AAB38" s="0"/>
      <c r="AAC38" s="0"/>
      <c r="AAD38" s="0"/>
      <c r="AAE38" s="0"/>
      <c r="AAF38" s="0"/>
      <c r="AAG38" s="0"/>
      <c r="AAH38" s="0"/>
      <c r="AAI38" s="0"/>
      <c r="AAJ38" s="0"/>
      <c r="AAK38" s="0"/>
      <c r="AAL38" s="0"/>
      <c r="AAM38" s="0"/>
      <c r="AAN38" s="0"/>
      <c r="AAO38" s="0"/>
      <c r="AAP38" s="0"/>
      <c r="AAQ38" s="0"/>
      <c r="AAR38" s="0"/>
      <c r="AAS38" s="0"/>
      <c r="AAT38" s="0"/>
      <c r="AAU38" s="0"/>
      <c r="AAV38" s="0"/>
      <c r="AAW38" s="0"/>
      <c r="AAX38" s="0"/>
      <c r="AAY38" s="0"/>
      <c r="AAZ38" s="0"/>
      <c r="ABA38" s="0"/>
      <c r="ABB38" s="0"/>
      <c r="ABC38" s="0"/>
      <c r="ABD38" s="0"/>
      <c r="ABE38" s="0"/>
      <c r="ABF38" s="0"/>
      <c r="ABG38" s="0"/>
      <c r="ABH38" s="0"/>
      <c r="ABI38" s="0"/>
      <c r="ABJ38" s="0"/>
      <c r="ABK38" s="0"/>
      <c r="ABL38" s="0"/>
      <c r="ABM38" s="0"/>
      <c r="ABN38" s="0"/>
      <c r="ABO38" s="0"/>
      <c r="ABP38" s="0"/>
      <c r="ABQ38" s="0"/>
      <c r="ABR38" s="0"/>
      <c r="ABS38" s="0"/>
      <c r="ABT38" s="0"/>
      <c r="ABU38" s="0"/>
      <c r="ABV38" s="0"/>
      <c r="ABW38" s="0"/>
      <c r="ABX38" s="0"/>
      <c r="ABY38" s="0"/>
      <c r="ABZ38" s="0"/>
      <c r="ACA38" s="0"/>
      <c r="ACB38" s="0"/>
      <c r="ACC38" s="0"/>
      <c r="ACD38" s="0"/>
      <c r="ACE38" s="0"/>
      <c r="ACF38" s="0"/>
      <c r="ACG38" s="0"/>
      <c r="ACH38" s="0"/>
      <c r="ACI38" s="0"/>
      <c r="ACJ38" s="0"/>
      <c r="ACK38" s="0"/>
      <c r="ACL38" s="0"/>
      <c r="ACM38" s="0"/>
      <c r="ACN38" s="0"/>
      <c r="ACO38" s="0"/>
      <c r="ACP38" s="0"/>
      <c r="ACQ38" s="0"/>
      <c r="ACR38" s="0"/>
      <c r="ACS38" s="0"/>
      <c r="ACT38" s="0"/>
      <c r="ACU38" s="0"/>
      <c r="ACV38" s="0"/>
      <c r="ACW38" s="0"/>
      <c r="ACX38" s="0"/>
      <c r="ACY38" s="0"/>
      <c r="ACZ38" s="0"/>
      <c r="ADA38" s="0"/>
      <c r="ADB38" s="0"/>
      <c r="ADC38" s="0"/>
      <c r="ADD38" s="0"/>
      <c r="ADE38" s="0"/>
      <c r="ADF38" s="0"/>
      <c r="ADG38" s="0"/>
      <c r="ADH38" s="0"/>
      <c r="ADI38" s="0"/>
      <c r="ADJ38" s="0"/>
      <c r="ADK38" s="0"/>
      <c r="ADL38" s="0"/>
      <c r="ADM38" s="0"/>
      <c r="ADN38" s="0"/>
      <c r="ADO38" s="0"/>
      <c r="ADP38" s="0"/>
      <c r="ADQ38" s="0"/>
      <c r="ADR38" s="0"/>
      <c r="ADS38" s="0"/>
      <c r="ADT38" s="0"/>
      <c r="ADU38" s="0"/>
      <c r="ADV38" s="0"/>
      <c r="ADW38" s="0"/>
      <c r="ADX38" s="0"/>
      <c r="ADY38" s="0"/>
      <c r="ADZ38" s="0"/>
      <c r="AEA38" s="0"/>
      <c r="AEB38" s="0"/>
      <c r="AEC38" s="0"/>
      <c r="AED38" s="0"/>
      <c r="AEE38" s="0"/>
      <c r="AEF38" s="0"/>
      <c r="AEG38" s="0"/>
      <c r="AEH38" s="0"/>
      <c r="AEI38" s="0"/>
      <c r="AEJ38" s="0"/>
      <c r="AEK38" s="0"/>
      <c r="AEL38" s="0"/>
      <c r="AEM38" s="0"/>
      <c r="AEN38" s="0"/>
      <c r="AEO38" s="0"/>
      <c r="AEP38" s="0"/>
      <c r="AEQ38" s="0"/>
      <c r="AER38" s="0"/>
      <c r="AES38" s="0"/>
      <c r="AET38" s="0"/>
      <c r="AEU38" s="0"/>
      <c r="AEV38" s="0"/>
      <c r="AEW38" s="0"/>
      <c r="AEX38" s="0"/>
      <c r="AEY38" s="0"/>
      <c r="AEZ38" s="0"/>
      <c r="AFA38" s="0"/>
      <c r="AFB38" s="0"/>
      <c r="AFC38" s="0"/>
      <c r="AFD38" s="0"/>
      <c r="AFE38" s="0"/>
      <c r="AFF38" s="0"/>
      <c r="AFG38" s="0"/>
      <c r="AFH38" s="0"/>
      <c r="AFI38" s="0"/>
      <c r="AFJ38" s="0"/>
      <c r="AFK38" s="0"/>
      <c r="AFL38" s="0"/>
      <c r="AFM38" s="0"/>
      <c r="AFN38" s="0"/>
      <c r="AFO38" s="0"/>
      <c r="AFP38" s="0"/>
      <c r="AFQ38" s="0"/>
      <c r="AFR38" s="0"/>
      <c r="AFS38" s="0"/>
      <c r="AFT38" s="0"/>
      <c r="AFU38" s="0"/>
      <c r="AFV38" s="0"/>
      <c r="AFW38" s="0"/>
      <c r="AFX38" s="0"/>
      <c r="AFY38" s="0"/>
      <c r="AFZ38" s="0"/>
      <c r="AGA38" s="0"/>
      <c r="AGB38" s="0"/>
      <c r="AGC38" s="0"/>
      <c r="AGD38" s="0"/>
      <c r="AGE38" s="0"/>
      <c r="AGF38" s="0"/>
      <c r="AGG38" s="0"/>
      <c r="AGH38" s="0"/>
      <c r="AGI38" s="0"/>
      <c r="AGJ38" s="0"/>
      <c r="AGK38" s="0"/>
      <c r="AGL38" s="0"/>
      <c r="AGM38" s="0"/>
      <c r="AGN38" s="0"/>
      <c r="AGO38" s="0"/>
      <c r="AGP38" s="0"/>
      <c r="AGQ38" s="0"/>
      <c r="AGR38" s="0"/>
      <c r="AGS38" s="0"/>
      <c r="AGT38" s="0"/>
      <c r="AGU38" s="0"/>
      <c r="AGV38" s="0"/>
      <c r="AGW38" s="0"/>
      <c r="AGX38" s="0"/>
      <c r="AGY38" s="0"/>
      <c r="AGZ38" s="0"/>
      <c r="AHA38" s="0"/>
      <c r="AHB38" s="0"/>
      <c r="AHC38" s="0"/>
      <c r="AHD38" s="0"/>
      <c r="AHE38" s="0"/>
      <c r="AHF38" s="0"/>
      <c r="AHG38" s="0"/>
      <c r="AHH38" s="0"/>
      <c r="AHI38" s="0"/>
      <c r="AHJ38" s="0"/>
      <c r="AHK38" s="0"/>
      <c r="AHL38" s="0"/>
      <c r="AHM38" s="0"/>
      <c r="AHN38" s="0"/>
      <c r="AHO38" s="0"/>
      <c r="AHP38" s="0"/>
      <c r="AHQ38" s="0"/>
      <c r="AHR38" s="0"/>
      <c r="AHS38" s="0"/>
      <c r="AHT38" s="0"/>
      <c r="AHU38" s="0"/>
      <c r="AHV38" s="0"/>
      <c r="AHW38" s="0"/>
      <c r="AHX38" s="0"/>
      <c r="AHY38" s="0"/>
      <c r="AHZ38" s="0"/>
      <c r="AIA38" s="0"/>
      <c r="AIB38" s="0"/>
      <c r="AIC38" s="0"/>
      <c r="AID38" s="0"/>
      <c r="AIE38" s="0"/>
      <c r="AIF38" s="0"/>
      <c r="AIG38" s="0"/>
      <c r="AIH38" s="0"/>
      <c r="AII38" s="0"/>
      <c r="AIJ38" s="0"/>
      <c r="AIK38" s="0"/>
      <c r="AIL38" s="0"/>
      <c r="AIM38" s="0"/>
      <c r="AIN38" s="0"/>
      <c r="AIO38" s="0"/>
      <c r="AIP38" s="0"/>
      <c r="AIQ38" s="0"/>
      <c r="AIR38" s="0"/>
      <c r="AIS38" s="0"/>
      <c r="AIT38" s="0"/>
      <c r="AIU38" s="0"/>
      <c r="AIV38" s="0"/>
      <c r="AIW38" s="0"/>
      <c r="AIX38" s="0"/>
      <c r="AIY38" s="0"/>
      <c r="AIZ38" s="0"/>
      <c r="AJA38" s="0"/>
      <c r="AJB38" s="0"/>
      <c r="AJC38" s="0"/>
      <c r="AJD38" s="0"/>
      <c r="AJE38" s="0"/>
      <c r="AJF38" s="0"/>
      <c r="AJG38" s="0"/>
      <c r="AJH38" s="0"/>
      <c r="AJI38" s="0"/>
      <c r="AJJ38" s="0"/>
      <c r="AJK38" s="0"/>
      <c r="AJL38" s="0"/>
      <c r="AJM38" s="0"/>
      <c r="AJN38" s="0"/>
      <c r="AJO38" s="0"/>
      <c r="AJP38" s="0"/>
      <c r="AJQ38" s="0"/>
      <c r="AJR38" s="0"/>
      <c r="AJS38" s="0"/>
      <c r="AJT38" s="0"/>
      <c r="AJU38" s="0"/>
      <c r="AJV38" s="0"/>
      <c r="AJW38" s="0"/>
      <c r="AJX38" s="0"/>
      <c r="AJY38" s="0"/>
      <c r="AJZ38" s="0"/>
      <c r="AKA38" s="0"/>
      <c r="AKB38" s="0"/>
      <c r="AKC38" s="0"/>
      <c r="AKD38" s="0"/>
      <c r="AKE38" s="0"/>
      <c r="AKF38" s="0"/>
      <c r="AKG38" s="0"/>
      <c r="AKH38" s="0"/>
      <c r="AKI38" s="0"/>
      <c r="AKJ38" s="0"/>
      <c r="AKK38" s="0"/>
      <c r="AKL38" s="0"/>
      <c r="AKM38" s="0"/>
      <c r="AKN38" s="0"/>
      <c r="AKO38" s="0"/>
      <c r="AKP38" s="0"/>
      <c r="AKQ38" s="0"/>
      <c r="AKR38" s="0"/>
      <c r="AKS38" s="0"/>
      <c r="AKT38" s="0"/>
      <c r="AKU38" s="0"/>
      <c r="AKV38" s="0"/>
      <c r="AKW38" s="0"/>
      <c r="AKX38" s="0"/>
      <c r="AKY38" s="0"/>
      <c r="AKZ38" s="0"/>
      <c r="ALA38" s="0"/>
      <c r="ALB38" s="0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</row>
    <row r="39" customFormat="false" ht="13.8" hidden="false" customHeight="false" outlineLevel="0" collapsed="false">
      <c r="A39" s="25" t="n">
        <v>290</v>
      </c>
      <c r="B39" s="37" t="n">
        <v>40586</v>
      </c>
      <c r="C39" s="27" t="n">
        <v>7.53424657534247</v>
      </c>
      <c r="D39" s="28" t="s">
        <v>71</v>
      </c>
      <c r="E39" s="29" t="s">
        <v>46</v>
      </c>
      <c r="F39" s="30" t="n">
        <v>1.28813062182245</v>
      </c>
      <c r="G39" s="30" t="n">
        <v>75.9</v>
      </c>
      <c r="H39" s="30" t="n">
        <v>1.69714179423247</v>
      </c>
      <c r="I39" s="30" t="n">
        <v>81.5228943821283</v>
      </c>
      <c r="J39" s="30" t="n">
        <v>78.1170042500565</v>
      </c>
      <c r="K39" s="31" t="n">
        <v>0.87</v>
      </c>
      <c r="L39" s="31" t="n">
        <v>1.3843880457329</v>
      </c>
      <c r="M39" s="31" t="n">
        <v>1.2</v>
      </c>
      <c r="N39" s="31" t="n">
        <v>2.6</v>
      </c>
      <c r="O39" s="31" t="n">
        <v>0</v>
      </c>
      <c r="P39" s="31" t="n">
        <v>41.0454018504343</v>
      </c>
      <c r="Q39" s="31" t="n">
        <v>0</v>
      </c>
      <c r="R39" s="31" t="n">
        <v>8.83050615256453</v>
      </c>
      <c r="S39" s="31" t="n">
        <v>9.45134750761549</v>
      </c>
      <c r="T39" s="31" t="n">
        <v>16.7104287201495</v>
      </c>
      <c r="U39" s="31" t="n">
        <v>0</v>
      </c>
      <c r="V39" s="31" t="n">
        <v>0</v>
      </c>
      <c r="W39" s="31" t="n">
        <v>0</v>
      </c>
      <c r="X39" s="31" t="n">
        <v>101.464573442016</v>
      </c>
      <c r="Y39" s="31" t="n">
        <v>0.18</v>
      </c>
      <c r="Z39" s="31" t="n">
        <v>26.3724017906589</v>
      </c>
      <c r="AA39" s="31" t="n">
        <v>0</v>
      </c>
      <c r="AB39" s="31" t="n">
        <f aca="false">SUM(K39:AA39)</f>
        <v>210.109047509172</v>
      </c>
      <c r="AC39" s="31" t="n">
        <f aca="false">SUM(K39:O39)</f>
        <v>6.0543880457329</v>
      </c>
      <c r="AD39" s="31" t="n">
        <f aca="false">SUM(P39:W39)</f>
        <v>76.0376842307638</v>
      </c>
      <c r="AE39" s="32" t="n">
        <f aca="false">(C39*K39)/1000</f>
        <v>0.00655479452054794</v>
      </c>
      <c r="AF39" s="31"/>
      <c r="AG39" s="30" t="n">
        <f aca="false">(K39)/(K39+L39)</f>
        <v>0.38591404068467</v>
      </c>
      <c r="AH39" s="30" t="n">
        <f aca="false">X39/(AC39+X39)</f>
        <v>0.943690043486676</v>
      </c>
      <c r="AI39" s="30"/>
      <c r="AJ39" s="30" t="n">
        <f aca="false">P39/(P39+X39)</f>
        <v>0.28801774588904</v>
      </c>
      <c r="AK39" s="30" t="n">
        <f aca="false">AC39/(AC39+AD39)</f>
        <v>0.0329837583490026</v>
      </c>
      <c r="AL39" s="33"/>
      <c r="AM39" s="33" t="n">
        <f aca="false">(K39)/(X39+K39)</f>
        <v>0.00850152564023685</v>
      </c>
      <c r="AN39" s="34" t="n">
        <f aca="false">K39/(M39+K39)</f>
        <v>0.420289855072464</v>
      </c>
      <c r="AO39" s="30" t="n">
        <f aca="false">(K39+L39)/(Y39+X39)</f>
        <v>0.0221791284019597</v>
      </c>
      <c r="AP39" s="30" t="n">
        <f aca="false">P39/(M39+P39)</f>
        <v>0.971594541714895</v>
      </c>
      <c r="AQ39" s="35"/>
      <c r="AR39" s="0"/>
      <c r="AS39" s="0"/>
      <c r="AT39" s="0"/>
      <c r="AU39" s="0"/>
      <c r="AV39" s="0"/>
      <c r="AW39" s="0"/>
      <c r="AX39" s="0"/>
      <c r="AY39" s="0"/>
      <c r="AZ39" s="0"/>
      <c r="BA39" s="0"/>
      <c r="BB39" s="0"/>
      <c r="BC39" s="0"/>
      <c r="BD39" s="0"/>
      <c r="BE39" s="0"/>
      <c r="BF39" s="0"/>
      <c r="BG39" s="0"/>
      <c r="BH39" s="0"/>
      <c r="BI39" s="0"/>
      <c r="BJ39" s="0"/>
      <c r="BK39" s="0"/>
      <c r="BL39" s="0"/>
      <c r="BM39" s="0"/>
      <c r="BN39" s="0"/>
      <c r="BO39" s="0"/>
      <c r="BP39" s="0"/>
      <c r="BQ39" s="0"/>
      <c r="BR39" s="0"/>
      <c r="BS39" s="0"/>
      <c r="BT39" s="0"/>
      <c r="BU39" s="0"/>
      <c r="BV39" s="0"/>
      <c r="BW39" s="0"/>
      <c r="BX39" s="0"/>
      <c r="BY39" s="0"/>
      <c r="BZ39" s="0"/>
      <c r="CA39" s="0"/>
      <c r="CB39" s="0"/>
      <c r="CC39" s="0"/>
      <c r="CD39" s="0"/>
      <c r="CE39" s="0"/>
      <c r="CF39" s="0"/>
      <c r="CG39" s="0"/>
      <c r="CH39" s="0"/>
      <c r="CI39" s="0"/>
      <c r="CJ39" s="0"/>
      <c r="CK39" s="0"/>
      <c r="CL39" s="0"/>
      <c r="CM39" s="0"/>
      <c r="CN39" s="0"/>
      <c r="CO39" s="0"/>
      <c r="CP39" s="0"/>
      <c r="CQ39" s="0"/>
      <c r="CR39" s="0"/>
      <c r="CS39" s="0"/>
      <c r="CT39" s="0"/>
      <c r="CU39" s="0"/>
      <c r="CV39" s="0"/>
      <c r="CW39" s="0"/>
      <c r="CX39" s="0"/>
      <c r="CY39" s="0"/>
      <c r="CZ39" s="0"/>
      <c r="DA39" s="0"/>
      <c r="DB39" s="0"/>
      <c r="DC39" s="0"/>
      <c r="DD39" s="0"/>
      <c r="DE39" s="0"/>
      <c r="DF39" s="0"/>
      <c r="DG39" s="0"/>
      <c r="DH39" s="0"/>
      <c r="DI39" s="0"/>
      <c r="DJ39" s="0"/>
      <c r="DK39" s="0"/>
      <c r="DL39" s="0"/>
      <c r="DM39" s="0"/>
      <c r="DN39" s="0"/>
      <c r="DO39" s="0"/>
      <c r="DP39" s="0"/>
      <c r="DQ39" s="0"/>
      <c r="DR39" s="0"/>
      <c r="DS39" s="0"/>
      <c r="DT39" s="0"/>
      <c r="DU39" s="0"/>
      <c r="DV39" s="0"/>
      <c r="DW39" s="0"/>
      <c r="DX39" s="0"/>
      <c r="DY39" s="0"/>
      <c r="DZ39" s="0"/>
      <c r="EA39" s="0"/>
      <c r="EB39" s="0"/>
      <c r="EC39" s="0"/>
      <c r="ED39" s="0"/>
      <c r="EE39" s="0"/>
      <c r="EF39" s="0"/>
      <c r="EG39" s="0"/>
      <c r="EH39" s="0"/>
      <c r="EI39" s="0"/>
      <c r="EJ39" s="0"/>
      <c r="EK39" s="0"/>
      <c r="EL39" s="0"/>
      <c r="EM39" s="0"/>
      <c r="EN39" s="0"/>
      <c r="EO39" s="0"/>
      <c r="EP39" s="0"/>
      <c r="EQ39" s="0"/>
      <c r="ER39" s="0"/>
      <c r="ES39" s="0"/>
      <c r="ET39" s="0"/>
      <c r="EU39" s="0"/>
      <c r="EV39" s="0"/>
      <c r="EW39" s="0"/>
      <c r="EX39" s="0"/>
      <c r="EY39" s="0"/>
      <c r="EZ39" s="0"/>
      <c r="FA39" s="0"/>
      <c r="FB39" s="0"/>
      <c r="FC39" s="0"/>
      <c r="FD39" s="0"/>
      <c r="FE39" s="0"/>
      <c r="FF39" s="0"/>
      <c r="FG39" s="0"/>
      <c r="FH39" s="0"/>
      <c r="FI39" s="0"/>
      <c r="FJ39" s="0"/>
      <c r="FK39" s="0"/>
      <c r="FL39" s="0"/>
      <c r="FM39" s="0"/>
      <c r="FN39" s="0"/>
      <c r="FO39" s="0"/>
      <c r="FP39" s="0"/>
      <c r="FQ39" s="0"/>
      <c r="FR39" s="0"/>
      <c r="FS39" s="0"/>
      <c r="FT39" s="0"/>
      <c r="FU39" s="0"/>
      <c r="FV39" s="0"/>
      <c r="FW39" s="0"/>
      <c r="FX39" s="0"/>
      <c r="FY39" s="0"/>
      <c r="FZ39" s="0"/>
      <c r="GA39" s="0"/>
      <c r="GB39" s="0"/>
      <c r="GC39" s="0"/>
      <c r="GD39" s="0"/>
      <c r="GE39" s="0"/>
      <c r="GF39" s="0"/>
      <c r="GG39" s="0"/>
      <c r="GH39" s="0"/>
      <c r="GI39" s="0"/>
      <c r="GJ39" s="0"/>
      <c r="GK39" s="0"/>
      <c r="GL39" s="0"/>
      <c r="GM39" s="0"/>
      <c r="GN39" s="0"/>
      <c r="GO39" s="0"/>
      <c r="GP39" s="0"/>
      <c r="GQ39" s="0"/>
      <c r="GR39" s="0"/>
      <c r="GS39" s="0"/>
      <c r="GT39" s="0"/>
      <c r="GU39" s="0"/>
      <c r="GV39" s="0"/>
      <c r="GW39" s="0"/>
      <c r="GX39" s="0"/>
      <c r="GY39" s="0"/>
      <c r="GZ39" s="0"/>
      <c r="HA39" s="0"/>
      <c r="HB39" s="0"/>
      <c r="HC39" s="0"/>
      <c r="HD39" s="0"/>
      <c r="HE39" s="0"/>
      <c r="HF39" s="0"/>
      <c r="HG39" s="0"/>
      <c r="HH39" s="0"/>
      <c r="HI39" s="0"/>
      <c r="HJ39" s="0"/>
      <c r="HK39" s="0"/>
      <c r="HL39" s="0"/>
      <c r="HM39" s="0"/>
      <c r="HN39" s="0"/>
      <c r="HO39" s="0"/>
      <c r="HP39" s="0"/>
      <c r="HQ39" s="0"/>
      <c r="HR39" s="0"/>
      <c r="HS39" s="0"/>
      <c r="HT39" s="0"/>
      <c r="HU39" s="0"/>
      <c r="HV39" s="0"/>
      <c r="HW39" s="0"/>
      <c r="HX39" s="0"/>
      <c r="HY39" s="0"/>
      <c r="HZ39" s="0"/>
      <c r="IA39" s="0"/>
      <c r="IB39" s="0"/>
      <c r="IC39" s="0"/>
      <c r="ID39" s="0"/>
      <c r="IE39" s="0"/>
      <c r="IF39" s="0"/>
      <c r="IG39" s="0"/>
      <c r="IH39" s="0"/>
      <c r="II39" s="0"/>
      <c r="IJ39" s="0"/>
      <c r="IK39" s="0"/>
      <c r="IL39" s="0"/>
      <c r="IM39" s="0"/>
      <c r="IN39" s="0"/>
      <c r="IO39" s="0"/>
      <c r="IP39" s="0"/>
      <c r="IQ39" s="0"/>
      <c r="IR39" s="0"/>
      <c r="IS39" s="0"/>
      <c r="IT39" s="0"/>
      <c r="IU39" s="0"/>
      <c r="IV39" s="0"/>
      <c r="IW39" s="0"/>
      <c r="IX39" s="0"/>
      <c r="IY39" s="0"/>
      <c r="IZ39" s="0"/>
      <c r="JA39" s="0"/>
      <c r="JB39" s="0"/>
      <c r="JC39" s="0"/>
      <c r="JD39" s="0"/>
      <c r="JE39" s="0"/>
      <c r="JF39" s="0"/>
      <c r="JG39" s="0"/>
      <c r="JH39" s="0"/>
      <c r="JI39" s="0"/>
      <c r="JJ39" s="0"/>
      <c r="JK39" s="0"/>
      <c r="JL39" s="0"/>
      <c r="JM39" s="0"/>
      <c r="JN39" s="0"/>
      <c r="JO39" s="0"/>
      <c r="JP39" s="0"/>
      <c r="JQ39" s="0"/>
      <c r="JR39" s="0"/>
      <c r="JS39" s="0"/>
      <c r="JT39" s="0"/>
      <c r="JU39" s="0"/>
      <c r="JV39" s="0"/>
      <c r="JW39" s="0"/>
      <c r="JX39" s="0"/>
      <c r="JY39" s="0"/>
      <c r="JZ39" s="0"/>
      <c r="KA39" s="0"/>
      <c r="KB39" s="0"/>
      <c r="KC39" s="0"/>
      <c r="KD39" s="0"/>
      <c r="KE39" s="0"/>
      <c r="KF39" s="0"/>
      <c r="KG39" s="0"/>
      <c r="KH39" s="0"/>
      <c r="KI39" s="0"/>
      <c r="KJ39" s="0"/>
      <c r="KK39" s="0"/>
      <c r="KL39" s="0"/>
      <c r="KM39" s="0"/>
      <c r="KN39" s="0"/>
      <c r="KO39" s="0"/>
      <c r="KP39" s="0"/>
      <c r="KQ39" s="0"/>
      <c r="KR39" s="0"/>
      <c r="KS39" s="0"/>
      <c r="KT39" s="0"/>
      <c r="KU39" s="0"/>
      <c r="KV39" s="0"/>
      <c r="KW39" s="0"/>
      <c r="KX39" s="0"/>
      <c r="KY39" s="0"/>
      <c r="KZ39" s="0"/>
      <c r="LA39" s="0"/>
      <c r="LB39" s="0"/>
      <c r="LC39" s="0"/>
      <c r="LD39" s="0"/>
      <c r="LE39" s="0"/>
      <c r="LF39" s="0"/>
      <c r="LG39" s="0"/>
      <c r="LH39" s="0"/>
      <c r="LI39" s="0"/>
      <c r="LJ39" s="0"/>
      <c r="LK39" s="0"/>
      <c r="LL39" s="0"/>
      <c r="LM39" s="0"/>
      <c r="LN39" s="0"/>
      <c r="LO39" s="0"/>
      <c r="LP39" s="0"/>
      <c r="LQ39" s="0"/>
      <c r="LR39" s="0"/>
      <c r="LS39" s="0"/>
      <c r="LT39" s="0"/>
      <c r="LU39" s="0"/>
      <c r="LV39" s="0"/>
      <c r="LW39" s="0"/>
      <c r="LX39" s="0"/>
      <c r="LY39" s="0"/>
      <c r="LZ39" s="0"/>
      <c r="MA39" s="0"/>
      <c r="MB39" s="0"/>
      <c r="MC39" s="0"/>
      <c r="MD39" s="0"/>
      <c r="ME39" s="0"/>
      <c r="MF39" s="0"/>
      <c r="MG39" s="0"/>
      <c r="MH39" s="0"/>
      <c r="MI39" s="0"/>
      <c r="MJ39" s="0"/>
      <c r="MK39" s="0"/>
      <c r="ML39" s="0"/>
      <c r="MM39" s="0"/>
      <c r="MN39" s="0"/>
      <c r="MO39" s="0"/>
      <c r="MP39" s="0"/>
      <c r="MQ39" s="0"/>
      <c r="MR39" s="0"/>
      <c r="MS39" s="0"/>
      <c r="MT39" s="0"/>
      <c r="MU39" s="0"/>
      <c r="MV39" s="0"/>
      <c r="MW39" s="0"/>
      <c r="MX39" s="0"/>
      <c r="MY39" s="0"/>
      <c r="MZ39" s="0"/>
      <c r="NA39" s="0"/>
      <c r="NB39" s="0"/>
      <c r="NC39" s="0"/>
      <c r="ND39" s="0"/>
      <c r="NE39" s="0"/>
      <c r="NF39" s="0"/>
      <c r="NG39" s="0"/>
      <c r="NH39" s="0"/>
      <c r="NI39" s="0"/>
      <c r="NJ39" s="0"/>
      <c r="NK39" s="0"/>
      <c r="NL39" s="0"/>
      <c r="NM39" s="0"/>
      <c r="NN39" s="0"/>
      <c r="NO39" s="0"/>
      <c r="NP39" s="0"/>
      <c r="NQ39" s="0"/>
      <c r="NR39" s="0"/>
      <c r="NS39" s="0"/>
      <c r="NT39" s="0"/>
      <c r="NU39" s="0"/>
      <c r="NV39" s="0"/>
      <c r="NW39" s="0"/>
      <c r="NX39" s="0"/>
      <c r="NY39" s="0"/>
      <c r="NZ39" s="0"/>
      <c r="OA39" s="0"/>
      <c r="OB39" s="0"/>
      <c r="OC39" s="0"/>
      <c r="OD39" s="0"/>
      <c r="OE39" s="0"/>
      <c r="OF39" s="0"/>
      <c r="OG39" s="0"/>
      <c r="OH39" s="0"/>
      <c r="OI39" s="0"/>
      <c r="OJ39" s="0"/>
      <c r="OK39" s="0"/>
      <c r="OL39" s="0"/>
      <c r="OM39" s="0"/>
      <c r="ON39" s="0"/>
      <c r="OO39" s="0"/>
      <c r="OP39" s="0"/>
      <c r="OQ39" s="0"/>
      <c r="OR39" s="0"/>
      <c r="OS39" s="0"/>
      <c r="OT39" s="0"/>
      <c r="OU39" s="0"/>
      <c r="OV39" s="0"/>
      <c r="OW39" s="0"/>
      <c r="OX39" s="0"/>
      <c r="OY39" s="0"/>
      <c r="OZ39" s="0"/>
      <c r="PA39" s="0"/>
      <c r="PB39" s="0"/>
      <c r="PC39" s="0"/>
      <c r="PD39" s="0"/>
      <c r="PE39" s="0"/>
      <c r="PF39" s="0"/>
      <c r="PG39" s="0"/>
      <c r="PH39" s="0"/>
      <c r="PI39" s="0"/>
      <c r="PJ39" s="0"/>
      <c r="PK39" s="0"/>
      <c r="PL39" s="0"/>
      <c r="PM39" s="0"/>
      <c r="PN39" s="0"/>
      <c r="PO39" s="0"/>
      <c r="PP39" s="0"/>
      <c r="PQ39" s="0"/>
      <c r="PR39" s="0"/>
      <c r="PS39" s="0"/>
      <c r="PT39" s="0"/>
      <c r="PU39" s="0"/>
      <c r="PV39" s="0"/>
      <c r="PW39" s="0"/>
      <c r="PX39" s="0"/>
      <c r="PY39" s="0"/>
      <c r="PZ39" s="0"/>
      <c r="QA39" s="0"/>
      <c r="QB39" s="0"/>
      <c r="QC39" s="0"/>
      <c r="QD39" s="0"/>
      <c r="QE39" s="0"/>
      <c r="QF39" s="0"/>
      <c r="QG39" s="0"/>
      <c r="QH39" s="0"/>
      <c r="QI39" s="0"/>
      <c r="QJ39" s="0"/>
      <c r="QK39" s="0"/>
      <c r="QL39" s="0"/>
      <c r="QM39" s="0"/>
      <c r="QN39" s="0"/>
      <c r="QO39" s="0"/>
      <c r="QP39" s="0"/>
      <c r="QQ39" s="0"/>
      <c r="QR39" s="0"/>
      <c r="QS39" s="0"/>
      <c r="QT39" s="0"/>
      <c r="QU39" s="0"/>
      <c r="QV39" s="0"/>
      <c r="QW39" s="0"/>
      <c r="QX39" s="0"/>
      <c r="QY39" s="0"/>
      <c r="QZ39" s="0"/>
      <c r="RA39" s="0"/>
      <c r="RB39" s="0"/>
      <c r="RC39" s="0"/>
      <c r="RD39" s="0"/>
      <c r="RE39" s="0"/>
      <c r="RF39" s="0"/>
      <c r="RG39" s="0"/>
      <c r="RH39" s="0"/>
      <c r="RI39" s="0"/>
      <c r="RJ39" s="0"/>
      <c r="RK39" s="0"/>
      <c r="RL39" s="0"/>
      <c r="RM39" s="0"/>
      <c r="RN39" s="0"/>
      <c r="RO39" s="0"/>
      <c r="RP39" s="0"/>
      <c r="RQ39" s="0"/>
      <c r="RR39" s="0"/>
      <c r="RS39" s="0"/>
      <c r="RT39" s="0"/>
      <c r="RU39" s="0"/>
      <c r="RV39" s="0"/>
      <c r="RW39" s="0"/>
      <c r="RX39" s="0"/>
      <c r="RY39" s="0"/>
      <c r="RZ39" s="0"/>
      <c r="SA39" s="0"/>
      <c r="SB39" s="0"/>
      <c r="SC39" s="0"/>
      <c r="SD39" s="0"/>
      <c r="SE39" s="0"/>
      <c r="SF39" s="0"/>
      <c r="SG39" s="0"/>
      <c r="SH39" s="0"/>
      <c r="SI39" s="0"/>
      <c r="SJ39" s="0"/>
      <c r="SK39" s="0"/>
      <c r="SL39" s="0"/>
      <c r="SM39" s="0"/>
      <c r="SN39" s="0"/>
      <c r="SO39" s="0"/>
      <c r="SP39" s="0"/>
      <c r="SQ39" s="0"/>
      <c r="SR39" s="0"/>
      <c r="SS39" s="0"/>
      <c r="ST39" s="0"/>
      <c r="SU39" s="0"/>
      <c r="SV39" s="0"/>
      <c r="SW39" s="0"/>
      <c r="SX39" s="0"/>
      <c r="SY39" s="0"/>
      <c r="SZ39" s="0"/>
      <c r="TA39" s="0"/>
      <c r="TB39" s="0"/>
      <c r="TC39" s="0"/>
      <c r="TD39" s="0"/>
      <c r="TE39" s="0"/>
      <c r="TF39" s="0"/>
      <c r="TG39" s="0"/>
      <c r="TH39" s="0"/>
      <c r="TI39" s="0"/>
      <c r="TJ39" s="0"/>
      <c r="TK39" s="0"/>
      <c r="TL39" s="0"/>
      <c r="TM39" s="0"/>
      <c r="TN39" s="0"/>
      <c r="TO39" s="0"/>
      <c r="TP39" s="0"/>
      <c r="TQ39" s="0"/>
      <c r="TR39" s="0"/>
      <c r="TS39" s="0"/>
      <c r="TT39" s="0"/>
      <c r="TU39" s="0"/>
      <c r="TV39" s="0"/>
      <c r="TW39" s="0"/>
      <c r="TX39" s="0"/>
      <c r="TY39" s="0"/>
      <c r="TZ39" s="0"/>
      <c r="UA39" s="0"/>
      <c r="UB39" s="0"/>
      <c r="UC39" s="0"/>
      <c r="UD39" s="0"/>
      <c r="UE39" s="0"/>
      <c r="UF39" s="0"/>
      <c r="UG39" s="0"/>
      <c r="UH39" s="0"/>
      <c r="UI39" s="0"/>
      <c r="UJ39" s="0"/>
      <c r="UK39" s="0"/>
      <c r="UL39" s="0"/>
      <c r="UM39" s="0"/>
      <c r="UN39" s="0"/>
      <c r="UO39" s="0"/>
      <c r="UP39" s="0"/>
      <c r="UQ39" s="0"/>
      <c r="UR39" s="0"/>
      <c r="US39" s="0"/>
      <c r="UT39" s="0"/>
      <c r="UU39" s="0"/>
      <c r="UV39" s="0"/>
      <c r="UW39" s="0"/>
      <c r="UX39" s="0"/>
      <c r="UY39" s="0"/>
      <c r="UZ39" s="0"/>
      <c r="VA39" s="0"/>
      <c r="VB39" s="0"/>
      <c r="VC39" s="0"/>
      <c r="VD39" s="0"/>
      <c r="VE39" s="0"/>
      <c r="VF39" s="0"/>
      <c r="VG39" s="0"/>
      <c r="VH39" s="0"/>
      <c r="VI39" s="0"/>
      <c r="VJ39" s="0"/>
      <c r="VK39" s="0"/>
      <c r="VL39" s="0"/>
      <c r="VM39" s="0"/>
      <c r="VN39" s="0"/>
      <c r="VO39" s="0"/>
      <c r="VP39" s="0"/>
      <c r="VQ39" s="0"/>
      <c r="VR39" s="0"/>
      <c r="VS39" s="0"/>
      <c r="VT39" s="0"/>
      <c r="VU39" s="0"/>
      <c r="VV39" s="0"/>
      <c r="VW39" s="0"/>
      <c r="VX39" s="0"/>
      <c r="VY39" s="0"/>
      <c r="VZ39" s="0"/>
      <c r="WA39" s="0"/>
      <c r="WB39" s="0"/>
      <c r="WC39" s="0"/>
      <c r="WD39" s="0"/>
      <c r="WE39" s="0"/>
      <c r="WF39" s="0"/>
      <c r="WG39" s="0"/>
      <c r="WH39" s="0"/>
      <c r="WI39" s="0"/>
      <c r="WJ39" s="0"/>
      <c r="WK39" s="0"/>
      <c r="WL39" s="0"/>
      <c r="WM39" s="0"/>
      <c r="WN39" s="0"/>
      <c r="WO39" s="0"/>
      <c r="WP39" s="0"/>
      <c r="WQ39" s="0"/>
      <c r="WR39" s="0"/>
      <c r="WS39" s="0"/>
      <c r="WT39" s="0"/>
      <c r="WU39" s="0"/>
      <c r="WV39" s="0"/>
      <c r="WW39" s="0"/>
      <c r="WX39" s="0"/>
      <c r="WY39" s="0"/>
      <c r="WZ39" s="0"/>
      <c r="XA39" s="0"/>
      <c r="XB39" s="0"/>
      <c r="XC39" s="0"/>
      <c r="XD39" s="0"/>
      <c r="XE39" s="0"/>
      <c r="XF39" s="0"/>
      <c r="XG39" s="0"/>
      <c r="XH39" s="0"/>
      <c r="XI39" s="0"/>
      <c r="XJ39" s="0"/>
      <c r="XK39" s="0"/>
      <c r="XL39" s="0"/>
      <c r="XM39" s="0"/>
      <c r="XN39" s="0"/>
      <c r="XO39" s="0"/>
      <c r="XP39" s="0"/>
      <c r="XQ39" s="0"/>
      <c r="XR39" s="0"/>
      <c r="XS39" s="0"/>
      <c r="XT39" s="0"/>
      <c r="XU39" s="0"/>
      <c r="XV39" s="0"/>
      <c r="XW39" s="0"/>
      <c r="XX39" s="0"/>
      <c r="XY39" s="0"/>
      <c r="XZ39" s="0"/>
      <c r="YA39" s="0"/>
      <c r="YB39" s="0"/>
      <c r="YC39" s="0"/>
      <c r="YD39" s="0"/>
      <c r="YE39" s="0"/>
      <c r="YF39" s="0"/>
      <c r="YG39" s="0"/>
      <c r="YH39" s="0"/>
      <c r="YI39" s="0"/>
      <c r="YJ39" s="0"/>
      <c r="YK39" s="0"/>
      <c r="YL39" s="0"/>
      <c r="YM39" s="0"/>
      <c r="YN39" s="0"/>
      <c r="YO39" s="0"/>
      <c r="YP39" s="0"/>
      <c r="YQ39" s="0"/>
      <c r="YR39" s="0"/>
      <c r="YS39" s="0"/>
      <c r="YT39" s="0"/>
      <c r="YU39" s="0"/>
      <c r="YV39" s="0"/>
      <c r="YW39" s="0"/>
      <c r="YX39" s="0"/>
      <c r="YY39" s="0"/>
      <c r="YZ39" s="0"/>
      <c r="ZA39" s="0"/>
      <c r="ZB39" s="0"/>
      <c r="ZC39" s="0"/>
      <c r="ZD39" s="0"/>
      <c r="ZE39" s="0"/>
      <c r="ZF39" s="0"/>
      <c r="ZG39" s="0"/>
      <c r="ZH39" s="0"/>
      <c r="ZI39" s="0"/>
      <c r="ZJ39" s="0"/>
      <c r="ZK39" s="0"/>
      <c r="ZL39" s="0"/>
      <c r="ZM39" s="0"/>
      <c r="ZN39" s="0"/>
      <c r="ZO39" s="0"/>
      <c r="ZP39" s="0"/>
      <c r="ZQ39" s="0"/>
      <c r="ZR39" s="0"/>
      <c r="ZS39" s="0"/>
      <c r="ZT39" s="0"/>
      <c r="ZU39" s="0"/>
      <c r="ZV39" s="0"/>
      <c r="ZW39" s="0"/>
      <c r="ZX39" s="0"/>
      <c r="ZY39" s="0"/>
      <c r="ZZ39" s="0"/>
      <c r="AAA39" s="0"/>
      <c r="AAB39" s="0"/>
      <c r="AAC39" s="0"/>
      <c r="AAD39" s="0"/>
      <c r="AAE39" s="0"/>
      <c r="AAF39" s="0"/>
      <c r="AAG39" s="0"/>
      <c r="AAH39" s="0"/>
      <c r="AAI39" s="0"/>
      <c r="AAJ39" s="0"/>
      <c r="AAK39" s="0"/>
      <c r="AAL39" s="0"/>
      <c r="AAM39" s="0"/>
      <c r="AAN39" s="0"/>
      <c r="AAO39" s="0"/>
      <c r="AAP39" s="0"/>
      <c r="AAQ39" s="0"/>
      <c r="AAR39" s="0"/>
      <c r="AAS39" s="0"/>
      <c r="AAT39" s="0"/>
      <c r="AAU39" s="0"/>
      <c r="AAV39" s="0"/>
      <c r="AAW39" s="0"/>
      <c r="AAX39" s="0"/>
      <c r="AAY39" s="0"/>
      <c r="AAZ39" s="0"/>
      <c r="ABA39" s="0"/>
      <c r="ABB39" s="0"/>
      <c r="ABC39" s="0"/>
      <c r="ABD39" s="0"/>
      <c r="ABE39" s="0"/>
      <c r="ABF39" s="0"/>
      <c r="ABG39" s="0"/>
      <c r="ABH39" s="0"/>
      <c r="ABI39" s="0"/>
      <c r="ABJ39" s="0"/>
      <c r="ABK39" s="0"/>
      <c r="ABL39" s="0"/>
      <c r="ABM39" s="0"/>
      <c r="ABN39" s="0"/>
      <c r="ABO39" s="0"/>
      <c r="ABP39" s="0"/>
      <c r="ABQ39" s="0"/>
      <c r="ABR39" s="0"/>
      <c r="ABS39" s="0"/>
      <c r="ABT39" s="0"/>
      <c r="ABU39" s="0"/>
      <c r="ABV39" s="0"/>
      <c r="ABW39" s="0"/>
      <c r="ABX39" s="0"/>
      <c r="ABY39" s="0"/>
      <c r="ABZ39" s="0"/>
      <c r="ACA39" s="0"/>
      <c r="ACB39" s="0"/>
      <c r="ACC39" s="0"/>
      <c r="ACD39" s="0"/>
      <c r="ACE39" s="0"/>
      <c r="ACF39" s="0"/>
      <c r="ACG39" s="0"/>
      <c r="ACH39" s="0"/>
      <c r="ACI39" s="0"/>
      <c r="ACJ39" s="0"/>
      <c r="ACK39" s="0"/>
      <c r="ACL39" s="0"/>
      <c r="ACM39" s="0"/>
      <c r="ACN39" s="0"/>
      <c r="ACO39" s="0"/>
      <c r="ACP39" s="0"/>
      <c r="ACQ39" s="0"/>
      <c r="ACR39" s="0"/>
      <c r="ACS39" s="0"/>
      <c r="ACT39" s="0"/>
      <c r="ACU39" s="0"/>
      <c r="ACV39" s="0"/>
      <c r="ACW39" s="0"/>
      <c r="ACX39" s="0"/>
      <c r="ACY39" s="0"/>
      <c r="ACZ39" s="0"/>
      <c r="ADA39" s="0"/>
      <c r="ADB39" s="0"/>
      <c r="ADC39" s="0"/>
      <c r="ADD39" s="0"/>
      <c r="ADE39" s="0"/>
      <c r="ADF39" s="0"/>
      <c r="ADG39" s="0"/>
      <c r="ADH39" s="0"/>
      <c r="ADI39" s="0"/>
      <c r="ADJ39" s="0"/>
      <c r="ADK39" s="0"/>
      <c r="ADL39" s="0"/>
      <c r="ADM39" s="0"/>
      <c r="ADN39" s="0"/>
      <c r="ADO39" s="0"/>
      <c r="ADP39" s="0"/>
      <c r="ADQ39" s="0"/>
      <c r="ADR39" s="0"/>
      <c r="ADS39" s="0"/>
      <c r="ADT39" s="0"/>
      <c r="ADU39" s="0"/>
      <c r="ADV39" s="0"/>
      <c r="ADW39" s="0"/>
      <c r="ADX39" s="0"/>
      <c r="ADY39" s="0"/>
      <c r="ADZ39" s="0"/>
      <c r="AEA39" s="0"/>
      <c r="AEB39" s="0"/>
      <c r="AEC39" s="0"/>
      <c r="AED39" s="0"/>
      <c r="AEE39" s="0"/>
      <c r="AEF39" s="0"/>
      <c r="AEG39" s="0"/>
      <c r="AEH39" s="0"/>
      <c r="AEI39" s="0"/>
      <c r="AEJ39" s="0"/>
      <c r="AEK39" s="0"/>
      <c r="AEL39" s="0"/>
      <c r="AEM39" s="0"/>
      <c r="AEN39" s="0"/>
      <c r="AEO39" s="0"/>
      <c r="AEP39" s="0"/>
      <c r="AEQ39" s="0"/>
      <c r="AER39" s="0"/>
      <c r="AES39" s="0"/>
      <c r="AET39" s="0"/>
      <c r="AEU39" s="0"/>
      <c r="AEV39" s="0"/>
      <c r="AEW39" s="0"/>
      <c r="AEX39" s="0"/>
      <c r="AEY39" s="0"/>
      <c r="AEZ39" s="0"/>
      <c r="AFA39" s="0"/>
      <c r="AFB39" s="0"/>
      <c r="AFC39" s="0"/>
      <c r="AFD39" s="0"/>
      <c r="AFE39" s="0"/>
      <c r="AFF39" s="0"/>
      <c r="AFG39" s="0"/>
      <c r="AFH39" s="0"/>
      <c r="AFI39" s="0"/>
      <c r="AFJ39" s="0"/>
      <c r="AFK39" s="0"/>
      <c r="AFL39" s="0"/>
      <c r="AFM39" s="0"/>
      <c r="AFN39" s="0"/>
      <c r="AFO39" s="0"/>
      <c r="AFP39" s="0"/>
      <c r="AFQ39" s="0"/>
      <c r="AFR39" s="0"/>
      <c r="AFS39" s="0"/>
      <c r="AFT39" s="0"/>
      <c r="AFU39" s="0"/>
      <c r="AFV39" s="0"/>
      <c r="AFW39" s="0"/>
      <c r="AFX39" s="0"/>
      <c r="AFY39" s="0"/>
      <c r="AFZ39" s="0"/>
      <c r="AGA39" s="0"/>
      <c r="AGB39" s="0"/>
      <c r="AGC39" s="0"/>
      <c r="AGD39" s="0"/>
      <c r="AGE39" s="0"/>
      <c r="AGF39" s="0"/>
      <c r="AGG39" s="0"/>
      <c r="AGH39" s="0"/>
      <c r="AGI39" s="0"/>
      <c r="AGJ39" s="0"/>
      <c r="AGK39" s="0"/>
      <c r="AGL39" s="0"/>
      <c r="AGM39" s="0"/>
      <c r="AGN39" s="0"/>
      <c r="AGO39" s="0"/>
      <c r="AGP39" s="0"/>
      <c r="AGQ39" s="0"/>
      <c r="AGR39" s="0"/>
      <c r="AGS39" s="0"/>
      <c r="AGT39" s="0"/>
      <c r="AGU39" s="0"/>
      <c r="AGV39" s="0"/>
      <c r="AGW39" s="0"/>
      <c r="AGX39" s="0"/>
      <c r="AGY39" s="0"/>
      <c r="AGZ39" s="0"/>
      <c r="AHA39" s="0"/>
      <c r="AHB39" s="0"/>
      <c r="AHC39" s="0"/>
      <c r="AHD39" s="0"/>
      <c r="AHE39" s="0"/>
      <c r="AHF39" s="0"/>
      <c r="AHG39" s="0"/>
      <c r="AHH39" s="0"/>
      <c r="AHI39" s="0"/>
      <c r="AHJ39" s="0"/>
      <c r="AHK39" s="0"/>
      <c r="AHL39" s="0"/>
      <c r="AHM39" s="0"/>
      <c r="AHN39" s="0"/>
      <c r="AHO39" s="0"/>
      <c r="AHP39" s="0"/>
      <c r="AHQ39" s="0"/>
      <c r="AHR39" s="0"/>
      <c r="AHS39" s="0"/>
      <c r="AHT39" s="0"/>
      <c r="AHU39" s="0"/>
      <c r="AHV39" s="0"/>
      <c r="AHW39" s="0"/>
      <c r="AHX39" s="0"/>
      <c r="AHY39" s="0"/>
      <c r="AHZ39" s="0"/>
      <c r="AIA39" s="0"/>
      <c r="AIB39" s="0"/>
      <c r="AIC39" s="0"/>
      <c r="AID39" s="0"/>
      <c r="AIE39" s="0"/>
      <c r="AIF39" s="0"/>
      <c r="AIG39" s="0"/>
      <c r="AIH39" s="0"/>
      <c r="AII39" s="0"/>
      <c r="AIJ39" s="0"/>
      <c r="AIK39" s="0"/>
      <c r="AIL39" s="0"/>
      <c r="AIM39" s="0"/>
      <c r="AIN39" s="0"/>
      <c r="AIO39" s="0"/>
      <c r="AIP39" s="0"/>
      <c r="AIQ39" s="0"/>
      <c r="AIR39" s="0"/>
      <c r="AIS39" s="0"/>
      <c r="AIT39" s="0"/>
      <c r="AIU39" s="0"/>
      <c r="AIV39" s="0"/>
      <c r="AIW39" s="0"/>
      <c r="AIX39" s="0"/>
      <c r="AIY39" s="0"/>
      <c r="AIZ39" s="0"/>
      <c r="AJA39" s="0"/>
      <c r="AJB39" s="0"/>
      <c r="AJC39" s="0"/>
      <c r="AJD39" s="0"/>
      <c r="AJE39" s="0"/>
      <c r="AJF39" s="0"/>
      <c r="AJG39" s="0"/>
      <c r="AJH39" s="0"/>
      <c r="AJI39" s="0"/>
      <c r="AJJ39" s="0"/>
      <c r="AJK39" s="0"/>
      <c r="AJL39" s="0"/>
      <c r="AJM39" s="0"/>
      <c r="AJN39" s="0"/>
      <c r="AJO39" s="0"/>
      <c r="AJP39" s="0"/>
      <c r="AJQ39" s="0"/>
      <c r="AJR39" s="0"/>
      <c r="AJS39" s="0"/>
      <c r="AJT39" s="0"/>
      <c r="AJU39" s="0"/>
      <c r="AJV39" s="0"/>
      <c r="AJW39" s="0"/>
      <c r="AJX39" s="0"/>
      <c r="AJY39" s="0"/>
      <c r="AJZ39" s="0"/>
      <c r="AKA39" s="0"/>
      <c r="AKB39" s="0"/>
      <c r="AKC39" s="0"/>
      <c r="AKD39" s="0"/>
      <c r="AKE39" s="0"/>
      <c r="AKF39" s="0"/>
      <c r="AKG39" s="0"/>
      <c r="AKH39" s="0"/>
      <c r="AKI39" s="0"/>
      <c r="AKJ39" s="0"/>
      <c r="AKK39" s="0"/>
      <c r="AKL39" s="0"/>
      <c r="AKM39" s="0"/>
      <c r="AKN39" s="0"/>
      <c r="AKO39" s="0"/>
      <c r="AKP39" s="0"/>
      <c r="AKQ39" s="0"/>
      <c r="AKR39" s="0"/>
      <c r="AKS39" s="0"/>
      <c r="AKT39" s="0"/>
      <c r="AKU39" s="0"/>
      <c r="AKV39" s="0"/>
      <c r="AKW39" s="0"/>
      <c r="AKX39" s="0"/>
      <c r="AKY39" s="0"/>
      <c r="AKZ39" s="0"/>
      <c r="ALA39" s="0"/>
      <c r="ALB39" s="0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</row>
    <row r="40" customFormat="false" ht="13.8" hidden="false" customHeight="false" outlineLevel="0" collapsed="false">
      <c r="A40" s="25" t="n">
        <v>312</v>
      </c>
      <c r="B40" s="37" t="n">
        <v>40748</v>
      </c>
      <c r="C40" s="27" t="n">
        <v>6.02739726027397</v>
      </c>
      <c r="D40" s="28" t="s">
        <v>71</v>
      </c>
      <c r="E40" s="29" t="s">
        <v>50</v>
      </c>
      <c r="F40" s="30" t="n">
        <v>0.081561</v>
      </c>
      <c r="G40" s="30" t="n">
        <v>23.84</v>
      </c>
      <c r="H40" s="30" t="n">
        <v>0.342118288590604</v>
      </c>
      <c r="I40" s="30" t="n">
        <v>94.119255</v>
      </c>
      <c r="J40" s="30" t="n">
        <v>81.7217533333333</v>
      </c>
      <c r="K40" s="31" t="n">
        <v>0.35</v>
      </c>
      <c r="L40" s="31" t="n">
        <v>0.75</v>
      </c>
      <c r="M40" s="31" t="n">
        <v>0.429943584256775</v>
      </c>
      <c r="N40" s="31" t="n">
        <v>0</v>
      </c>
      <c r="O40" s="31" t="n">
        <v>0</v>
      </c>
      <c r="P40" s="31" t="n">
        <v>6.79126045149589</v>
      </c>
      <c r="Q40" s="31" t="n">
        <v>1.67366190403993</v>
      </c>
      <c r="R40" s="31" t="n">
        <v>2.44574491454169</v>
      </c>
      <c r="S40" s="31" t="n">
        <v>4.63153415052269</v>
      </c>
      <c r="T40" s="31" t="n">
        <v>2.15379913586112</v>
      </c>
      <c r="U40" s="31" t="n">
        <v>1.01620740840535</v>
      </c>
      <c r="V40" s="31" t="n">
        <v>0.215</v>
      </c>
      <c r="W40" s="31" t="n">
        <v>0</v>
      </c>
      <c r="X40" s="31" t="n">
        <v>6.74248880109696</v>
      </c>
      <c r="Y40" s="31" t="n">
        <v>0.822940754123658</v>
      </c>
      <c r="Z40" s="31" t="n">
        <v>0.66870866351896</v>
      </c>
      <c r="AA40" s="31" t="n">
        <v>0</v>
      </c>
      <c r="AB40" s="31" t="n">
        <f aca="false">SUM(K40:AA40)</f>
        <v>28.691289767863</v>
      </c>
      <c r="AC40" s="31" t="n">
        <v>6.1197743370271</v>
      </c>
      <c r="AD40" s="31" t="n">
        <v>74.8488318594667</v>
      </c>
      <c r="AE40" s="32" t="n">
        <f aca="false">(C40*K40)/1000</f>
        <v>0.00210958904109589</v>
      </c>
      <c r="AF40" s="31"/>
      <c r="AG40" s="30" t="n">
        <v>0.318181818181818</v>
      </c>
      <c r="AH40" s="30" t="n">
        <v>0.81505517204764</v>
      </c>
      <c r="AI40" s="30" t="n">
        <v>0.735118085943472</v>
      </c>
      <c r="AJ40" s="30" t="n">
        <v>0.501801852889715</v>
      </c>
      <c r="AK40" s="30" t="n">
        <v>0.0755820635244195</v>
      </c>
      <c r="AL40" s="33" t="n">
        <v>0.572040504961529</v>
      </c>
      <c r="AM40" s="33" t="n">
        <v>0.0493479806335214</v>
      </c>
      <c r="AN40" s="34" t="n">
        <v>0.448750405881629</v>
      </c>
      <c r="AO40" s="30" t="n">
        <v>0.145398221207536</v>
      </c>
      <c r="AP40" s="30" t="n">
        <v>0.940460956077671</v>
      </c>
      <c r="AQ40" s="35" t="n">
        <v>0.108776474371608</v>
      </c>
      <c r="AR40" s="0"/>
      <c r="AS40" s="0"/>
      <c r="AT40" s="0"/>
      <c r="AU40" s="0"/>
      <c r="AV40" s="0"/>
      <c r="AW40" s="0"/>
      <c r="AX40" s="0"/>
      <c r="AY40" s="0"/>
      <c r="AZ40" s="0"/>
      <c r="BA40" s="0"/>
      <c r="BB40" s="0"/>
      <c r="BC40" s="0"/>
      <c r="BD40" s="0"/>
      <c r="BE40" s="0"/>
      <c r="BF40" s="0"/>
      <c r="BG40" s="0"/>
      <c r="BH40" s="0"/>
      <c r="BI40" s="0"/>
      <c r="BJ40" s="0"/>
      <c r="BK40" s="0"/>
      <c r="BL40" s="0"/>
      <c r="BM40" s="0"/>
      <c r="BN40" s="0"/>
      <c r="BO40" s="0"/>
      <c r="BP40" s="0"/>
      <c r="BQ40" s="0"/>
      <c r="BR40" s="0"/>
      <c r="BS40" s="0"/>
      <c r="BT40" s="0"/>
      <c r="BU40" s="0"/>
      <c r="BV40" s="0"/>
      <c r="BW40" s="0"/>
      <c r="BX40" s="0"/>
      <c r="BY40" s="0"/>
      <c r="BZ40" s="0"/>
      <c r="CA40" s="0"/>
      <c r="CB40" s="0"/>
      <c r="CC40" s="0"/>
      <c r="CD40" s="0"/>
      <c r="CE40" s="0"/>
      <c r="CF40" s="0"/>
      <c r="CG40" s="0"/>
      <c r="CH40" s="0"/>
      <c r="CI40" s="0"/>
      <c r="CJ40" s="0"/>
      <c r="CK40" s="0"/>
      <c r="CL40" s="0"/>
      <c r="CM40" s="0"/>
      <c r="CN40" s="0"/>
      <c r="CO40" s="0"/>
      <c r="CP40" s="0"/>
      <c r="CQ40" s="0"/>
      <c r="CR40" s="0"/>
      <c r="CS40" s="0"/>
      <c r="CT40" s="0"/>
      <c r="CU40" s="0"/>
      <c r="CV40" s="0"/>
      <c r="CW40" s="0"/>
      <c r="CX40" s="0"/>
      <c r="CY40" s="0"/>
      <c r="CZ40" s="0"/>
      <c r="DA40" s="0"/>
      <c r="DB40" s="0"/>
      <c r="DC40" s="0"/>
      <c r="DD40" s="0"/>
      <c r="DE40" s="0"/>
      <c r="DF40" s="0"/>
      <c r="DG40" s="0"/>
      <c r="DH40" s="0"/>
      <c r="DI40" s="0"/>
      <c r="DJ40" s="0"/>
      <c r="DK40" s="0"/>
      <c r="DL40" s="0"/>
      <c r="DM40" s="0"/>
      <c r="DN40" s="0"/>
      <c r="DO40" s="0"/>
      <c r="DP40" s="0"/>
      <c r="DQ40" s="0"/>
      <c r="DR40" s="0"/>
      <c r="DS40" s="0"/>
      <c r="DT40" s="0"/>
      <c r="DU40" s="0"/>
      <c r="DV40" s="0"/>
      <c r="DW40" s="0"/>
      <c r="DX40" s="0"/>
      <c r="DY40" s="0"/>
      <c r="DZ40" s="0"/>
      <c r="EA40" s="0"/>
      <c r="EB40" s="0"/>
      <c r="EC40" s="0"/>
      <c r="ED40" s="0"/>
      <c r="EE40" s="0"/>
      <c r="EF40" s="0"/>
      <c r="EG40" s="0"/>
      <c r="EH40" s="0"/>
      <c r="EI40" s="0"/>
      <c r="EJ40" s="0"/>
      <c r="EK40" s="0"/>
      <c r="EL40" s="0"/>
      <c r="EM40" s="0"/>
      <c r="EN40" s="0"/>
      <c r="EO40" s="0"/>
      <c r="EP40" s="0"/>
      <c r="EQ40" s="0"/>
      <c r="ER40" s="0"/>
      <c r="ES40" s="0"/>
      <c r="ET40" s="0"/>
      <c r="EU40" s="0"/>
      <c r="EV40" s="0"/>
      <c r="EW40" s="0"/>
      <c r="EX40" s="0"/>
      <c r="EY40" s="0"/>
      <c r="EZ40" s="0"/>
      <c r="FA40" s="0"/>
      <c r="FB40" s="0"/>
      <c r="FC40" s="0"/>
      <c r="FD40" s="0"/>
      <c r="FE40" s="0"/>
      <c r="FF40" s="0"/>
      <c r="FG40" s="0"/>
      <c r="FH40" s="0"/>
      <c r="FI40" s="0"/>
      <c r="FJ40" s="0"/>
      <c r="FK40" s="0"/>
      <c r="FL40" s="0"/>
      <c r="FM40" s="0"/>
      <c r="FN40" s="0"/>
      <c r="FO40" s="0"/>
      <c r="FP40" s="0"/>
      <c r="FQ40" s="0"/>
      <c r="FR40" s="0"/>
      <c r="FS40" s="0"/>
      <c r="FT40" s="0"/>
      <c r="FU40" s="0"/>
      <c r="FV40" s="0"/>
      <c r="FW40" s="0"/>
      <c r="FX40" s="0"/>
      <c r="FY40" s="0"/>
      <c r="FZ40" s="0"/>
      <c r="GA40" s="0"/>
      <c r="GB40" s="0"/>
      <c r="GC40" s="0"/>
      <c r="GD40" s="0"/>
      <c r="GE40" s="0"/>
      <c r="GF40" s="0"/>
      <c r="GG40" s="0"/>
      <c r="GH40" s="0"/>
      <c r="GI40" s="0"/>
      <c r="GJ40" s="0"/>
      <c r="GK40" s="0"/>
      <c r="GL40" s="0"/>
      <c r="GM40" s="0"/>
      <c r="GN40" s="0"/>
      <c r="GO40" s="0"/>
      <c r="GP40" s="0"/>
      <c r="GQ40" s="0"/>
      <c r="GR40" s="0"/>
      <c r="GS40" s="0"/>
      <c r="GT40" s="0"/>
      <c r="GU40" s="0"/>
      <c r="GV40" s="0"/>
      <c r="GW40" s="0"/>
      <c r="GX40" s="0"/>
      <c r="GY40" s="0"/>
      <c r="GZ40" s="0"/>
      <c r="HA40" s="0"/>
      <c r="HB40" s="0"/>
      <c r="HC40" s="0"/>
      <c r="HD40" s="0"/>
      <c r="HE40" s="0"/>
      <c r="HF40" s="0"/>
      <c r="HG40" s="0"/>
      <c r="HH40" s="0"/>
      <c r="HI40" s="0"/>
      <c r="HJ40" s="0"/>
      <c r="HK40" s="0"/>
      <c r="HL40" s="0"/>
      <c r="HM40" s="0"/>
      <c r="HN40" s="0"/>
      <c r="HO40" s="0"/>
      <c r="HP40" s="0"/>
      <c r="HQ40" s="0"/>
      <c r="HR40" s="0"/>
      <c r="HS40" s="0"/>
      <c r="HT40" s="0"/>
      <c r="HU40" s="0"/>
      <c r="HV40" s="0"/>
      <c r="HW40" s="0"/>
      <c r="HX40" s="0"/>
      <c r="HY40" s="0"/>
      <c r="HZ40" s="0"/>
      <c r="IA40" s="0"/>
      <c r="IB40" s="0"/>
      <c r="IC40" s="0"/>
      <c r="ID40" s="0"/>
      <c r="IE40" s="0"/>
      <c r="IF40" s="0"/>
      <c r="IG40" s="0"/>
      <c r="IH40" s="0"/>
      <c r="II40" s="0"/>
      <c r="IJ40" s="0"/>
      <c r="IK40" s="0"/>
      <c r="IL40" s="0"/>
      <c r="IM40" s="0"/>
      <c r="IN40" s="0"/>
      <c r="IO40" s="0"/>
      <c r="IP40" s="0"/>
      <c r="IQ40" s="0"/>
      <c r="IR40" s="0"/>
      <c r="IS40" s="0"/>
      <c r="IT40" s="0"/>
      <c r="IU40" s="0"/>
      <c r="IV40" s="0"/>
      <c r="IW40" s="0"/>
      <c r="IX40" s="0"/>
      <c r="IY40" s="0"/>
      <c r="IZ40" s="0"/>
      <c r="JA40" s="0"/>
      <c r="JB40" s="0"/>
      <c r="JC40" s="0"/>
      <c r="JD40" s="0"/>
      <c r="JE40" s="0"/>
      <c r="JF40" s="0"/>
      <c r="JG40" s="0"/>
      <c r="JH40" s="0"/>
      <c r="JI40" s="0"/>
      <c r="JJ40" s="0"/>
      <c r="JK40" s="0"/>
      <c r="JL40" s="0"/>
      <c r="JM40" s="0"/>
      <c r="JN40" s="0"/>
      <c r="JO40" s="0"/>
      <c r="JP40" s="0"/>
      <c r="JQ40" s="0"/>
      <c r="JR40" s="0"/>
      <c r="JS40" s="0"/>
      <c r="JT40" s="0"/>
      <c r="JU40" s="0"/>
      <c r="JV40" s="0"/>
      <c r="JW40" s="0"/>
      <c r="JX40" s="0"/>
      <c r="JY40" s="0"/>
      <c r="JZ40" s="0"/>
      <c r="KA40" s="0"/>
      <c r="KB40" s="0"/>
      <c r="KC40" s="0"/>
      <c r="KD40" s="0"/>
      <c r="KE40" s="0"/>
      <c r="KF40" s="0"/>
      <c r="KG40" s="0"/>
      <c r="KH40" s="0"/>
      <c r="KI40" s="0"/>
      <c r="KJ40" s="0"/>
      <c r="KK40" s="0"/>
      <c r="KL40" s="0"/>
      <c r="KM40" s="0"/>
      <c r="KN40" s="0"/>
      <c r="KO40" s="0"/>
      <c r="KP40" s="0"/>
      <c r="KQ40" s="0"/>
      <c r="KR40" s="0"/>
      <c r="KS40" s="0"/>
      <c r="KT40" s="0"/>
      <c r="KU40" s="0"/>
      <c r="KV40" s="0"/>
      <c r="KW40" s="0"/>
      <c r="KX40" s="0"/>
      <c r="KY40" s="0"/>
      <c r="KZ40" s="0"/>
      <c r="LA40" s="0"/>
      <c r="LB40" s="0"/>
      <c r="LC40" s="0"/>
      <c r="LD40" s="0"/>
      <c r="LE40" s="0"/>
      <c r="LF40" s="0"/>
      <c r="LG40" s="0"/>
      <c r="LH40" s="0"/>
      <c r="LI40" s="0"/>
      <c r="LJ40" s="0"/>
      <c r="LK40" s="0"/>
      <c r="LL40" s="0"/>
      <c r="LM40" s="0"/>
      <c r="LN40" s="0"/>
      <c r="LO40" s="0"/>
      <c r="LP40" s="0"/>
      <c r="LQ40" s="0"/>
      <c r="LR40" s="0"/>
      <c r="LS40" s="0"/>
      <c r="LT40" s="0"/>
      <c r="LU40" s="0"/>
      <c r="LV40" s="0"/>
      <c r="LW40" s="0"/>
      <c r="LX40" s="0"/>
      <c r="LY40" s="0"/>
      <c r="LZ40" s="0"/>
      <c r="MA40" s="0"/>
      <c r="MB40" s="0"/>
      <c r="MC40" s="0"/>
      <c r="MD40" s="0"/>
      <c r="ME40" s="0"/>
      <c r="MF40" s="0"/>
      <c r="MG40" s="0"/>
      <c r="MH40" s="0"/>
      <c r="MI40" s="0"/>
      <c r="MJ40" s="0"/>
      <c r="MK40" s="0"/>
      <c r="ML40" s="0"/>
      <c r="MM40" s="0"/>
      <c r="MN40" s="0"/>
      <c r="MO40" s="0"/>
      <c r="MP40" s="0"/>
      <c r="MQ40" s="0"/>
      <c r="MR40" s="0"/>
      <c r="MS40" s="0"/>
      <c r="MT40" s="0"/>
      <c r="MU40" s="0"/>
      <c r="MV40" s="0"/>
      <c r="MW40" s="0"/>
      <c r="MX40" s="0"/>
      <c r="MY40" s="0"/>
      <c r="MZ40" s="0"/>
      <c r="NA40" s="0"/>
      <c r="NB40" s="0"/>
      <c r="NC40" s="0"/>
      <c r="ND40" s="0"/>
      <c r="NE40" s="0"/>
      <c r="NF40" s="0"/>
      <c r="NG40" s="0"/>
      <c r="NH40" s="0"/>
      <c r="NI40" s="0"/>
      <c r="NJ40" s="0"/>
      <c r="NK40" s="0"/>
      <c r="NL40" s="0"/>
      <c r="NM40" s="0"/>
      <c r="NN40" s="0"/>
      <c r="NO40" s="0"/>
      <c r="NP40" s="0"/>
      <c r="NQ40" s="0"/>
      <c r="NR40" s="0"/>
      <c r="NS40" s="0"/>
      <c r="NT40" s="0"/>
      <c r="NU40" s="0"/>
      <c r="NV40" s="0"/>
      <c r="NW40" s="0"/>
      <c r="NX40" s="0"/>
      <c r="NY40" s="0"/>
      <c r="NZ40" s="0"/>
      <c r="OA40" s="0"/>
      <c r="OB40" s="0"/>
      <c r="OC40" s="0"/>
      <c r="OD40" s="0"/>
      <c r="OE40" s="0"/>
      <c r="OF40" s="0"/>
      <c r="OG40" s="0"/>
      <c r="OH40" s="0"/>
      <c r="OI40" s="0"/>
      <c r="OJ40" s="0"/>
      <c r="OK40" s="0"/>
      <c r="OL40" s="0"/>
      <c r="OM40" s="0"/>
      <c r="ON40" s="0"/>
      <c r="OO40" s="0"/>
      <c r="OP40" s="0"/>
      <c r="OQ40" s="0"/>
      <c r="OR40" s="0"/>
      <c r="OS40" s="0"/>
      <c r="OT40" s="0"/>
      <c r="OU40" s="0"/>
      <c r="OV40" s="0"/>
      <c r="OW40" s="0"/>
      <c r="OX40" s="0"/>
      <c r="OY40" s="0"/>
      <c r="OZ40" s="0"/>
      <c r="PA40" s="0"/>
      <c r="PB40" s="0"/>
      <c r="PC40" s="0"/>
      <c r="PD40" s="0"/>
      <c r="PE40" s="0"/>
      <c r="PF40" s="0"/>
      <c r="PG40" s="0"/>
      <c r="PH40" s="0"/>
      <c r="PI40" s="0"/>
      <c r="PJ40" s="0"/>
      <c r="PK40" s="0"/>
      <c r="PL40" s="0"/>
      <c r="PM40" s="0"/>
      <c r="PN40" s="0"/>
      <c r="PO40" s="0"/>
      <c r="PP40" s="0"/>
      <c r="PQ40" s="0"/>
      <c r="PR40" s="0"/>
      <c r="PS40" s="0"/>
      <c r="PT40" s="0"/>
      <c r="PU40" s="0"/>
      <c r="PV40" s="0"/>
      <c r="PW40" s="0"/>
      <c r="PX40" s="0"/>
      <c r="PY40" s="0"/>
      <c r="PZ40" s="0"/>
      <c r="QA40" s="0"/>
      <c r="QB40" s="0"/>
      <c r="QC40" s="0"/>
      <c r="QD40" s="0"/>
      <c r="QE40" s="0"/>
      <c r="QF40" s="0"/>
      <c r="QG40" s="0"/>
      <c r="QH40" s="0"/>
      <c r="QI40" s="0"/>
      <c r="QJ40" s="0"/>
      <c r="QK40" s="0"/>
      <c r="QL40" s="0"/>
      <c r="QM40" s="0"/>
      <c r="QN40" s="0"/>
      <c r="QO40" s="0"/>
      <c r="QP40" s="0"/>
      <c r="QQ40" s="0"/>
      <c r="QR40" s="0"/>
      <c r="QS40" s="0"/>
      <c r="QT40" s="0"/>
      <c r="QU40" s="0"/>
      <c r="QV40" s="0"/>
      <c r="QW40" s="0"/>
      <c r="QX40" s="0"/>
      <c r="QY40" s="0"/>
      <c r="QZ40" s="0"/>
      <c r="RA40" s="0"/>
      <c r="RB40" s="0"/>
      <c r="RC40" s="0"/>
      <c r="RD40" s="0"/>
      <c r="RE40" s="0"/>
      <c r="RF40" s="0"/>
      <c r="RG40" s="0"/>
      <c r="RH40" s="0"/>
      <c r="RI40" s="0"/>
      <c r="RJ40" s="0"/>
      <c r="RK40" s="0"/>
      <c r="RL40" s="0"/>
      <c r="RM40" s="0"/>
      <c r="RN40" s="0"/>
      <c r="RO40" s="0"/>
      <c r="RP40" s="0"/>
      <c r="RQ40" s="0"/>
      <c r="RR40" s="0"/>
      <c r="RS40" s="0"/>
      <c r="RT40" s="0"/>
      <c r="RU40" s="0"/>
      <c r="RV40" s="0"/>
      <c r="RW40" s="0"/>
      <c r="RX40" s="0"/>
      <c r="RY40" s="0"/>
      <c r="RZ40" s="0"/>
      <c r="SA40" s="0"/>
      <c r="SB40" s="0"/>
      <c r="SC40" s="0"/>
      <c r="SD40" s="0"/>
      <c r="SE40" s="0"/>
      <c r="SF40" s="0"/>
      <c r="SG40" s="0"/>
      <c r="SH40" s="0"/>
      <c r="SI40" s="0"/>
      <c r="SJ40" s="0"/>
      <c r="SK40" s="0"/>
      <c r="SL40" s="0"/>
      <c r="SM40" s="0"/>
      <c r="SN40" s="0"/>
      <c r="SO40" s="0"/>
      <c r="SP40" s="0"/>
      <c r="SQ40" s="0"/>
      <c r="SR40" s="0"/>
      <c r="SS40" s="0"/>
      <c r="ST40" s="0"/>
      <c r="SU40" s="0"/>
      <c r="SV40" s="0"/>
      <c r="SW40" s="0"/>
      <c r="SX40" s="0"/>
      <c r="SY40" s="0"/>
      <c r="SZ40" s="0"/>
      <c r="TA40" s="0"/>
      <c r="TB40" s="0"/>
      <c r="TC40" s="0"/>
      <c r="TD40" s="0"/>
      <c r="TE40" s="0"/>
      <c r="TF40" s="0"/>
      <c r="TG40" s="0"/>
      <c r="TH40" s="0"/>
      <c r="TI40" s="0"/>
      <c r="TJ40" s="0"/>
      <c r="TK40" s="0"/>
      <c r="TL40" s="0"/>
      <c r="TM40" s="0"/>
      <c r="TN40" s="0"/>
      <c r="TO40" s="0"/>
      <c r="TP40" s="0"/>
      <c r="TQ40" s="0"/>
      <c r="TR40" s="0"/>
      <c r="TS40" s="0"/>
      <c r="TT40" s="0"/>
      <c r="TU40" s="0"/>
      <c r="TV40" s="0"/>
      <c r="TW40" s="0"/>
      <c r="TX40" s="0"/>
      <c r="TY40" s="0"/>
      <c r="TZ40" s="0"/>
      <c r="UA40" s="0"/>
      <c r="UB40" s="0"/>
      <c r="UC40" s="0"/>
      <c r="UD40" s="0"/>
      <c r="UE40" s="0"/>
      <c r="UF40" s="0"/>
      <c r="UG40" s="0"/>
      <c r="UH40" s="0"/>
      <c r="UI40" s="0"/>
      <c r="UJ40" s="0"/>
      <c r="UK40" s="0"/>
      <c r="UL40" s="0"/>
      <c r="UM40" s="0"/>
      <c r="UN40" s="0"/>
      <c r="UO40" s="0"/>
      <c r="UP40" s="0"/>
      <c r="UQ40" s="0"/>
      <c r="UR40" s="0"/>
      <c r="US40" s="0"/>
      <c r="UT40" s="0"/>
      <c r="UU40" s="0"/>
      <c r="UV40" s="0"/>
      <c r="UW40" s="0"/>
      <c r="UX40" s="0"/>
      <c r="UY40" s="0"/>
      <c r="UZ40" s="0"/>
      <c r="VA40" s="0"/>
      <c r="VB40" s="0"/>
      <c r="VC40" s="0"/>
      <c r="VD40" s="0"/>
      <c r="VE40" s="0"/>
      <c r="VF40" s="0"/>
      <c r="VG40" s="0"/>
      <c r="VH40" s="0"/>
      <c r="VI40" s="0"/>
      <c r="VJ40" s="0"/>
      <c r="VK40" s="0"/>
      <c r="VL40" s="0"/>
      <c r="VM40" s="0"/>
      <c r="VN40" s="0"/>
      <c r="VO40" s="0"/>
      <c r="VP40" s="0"/>
      <c r="VQ40" s="0"/>
      <c r="VR40" s="0"/>
      <c r="VS40" s="0"/>
      <c r="VT40" s="0"/>
      <c r="VU40" s="0"/>
      <c r="VV40" s="0"/>
      <c r="VW40" s="0"/>
      <c r="VX40" s="0"/>
      <c r="VY40" s="0"/>
      <c r="VZ40" s="0"/>
      <c r="WA40" s="0"/>
      <c r="WB40" s="0"/>
      <c r="WC40" s="0"/>
      <c r="WD40" s="0"/>
      <c r="WE40" s="0"/>
      <c r="WF40" s="0"/>
      <c r="WG40" s="0"/>
      <c r="WH40" s="0"/>
      <c r="WI40" s="0"/>
      <c r="WJ40" s="0"/>
      <c r="WK40" s="0"/>
      <c r="WL40" s="0"/>
      <c r="WM40" s="0"/>
      <c r="WN40" s="0"/>
      <c r="WO40" s="0"/>
      <c r="WP40" s="0"/>
      <c r="WQ40" s="0"/>
      <c r="WR40" s="0"/>
      <c r="WS40" s="0"/>
      <c r="WT40" s="0"/>
      <c r="WU40" s="0"/>
      <c r="WV40" s="0"/>
      <c r="WW40" s="0"/>
      <c r="WX40" s="0"/>
      <c r="WY40" s="0"/>
      <c r="WZ40" s="0"/>
      <c r="XA40" s="0"/>
      <c r="XB40" s="0"/>
      <c r="XC40" s="0"/>
      <c r="XD40" s="0"/>
      <c r="XE40" s="0"/>
      <c r="XF40" s="0"/>
      <c r="XG40" s="0"/>
      <c r="XH40" s="0"/>
      <c r="XI40" s="0"/>
      <c r="XJ40" s="0"/>
      <c r="XK40" s="0"/>
      <c r="XL40" s="0"/>
      <c r="XM40" s="0"/>
      <c r="XN40" s="0"/>
      <c r="XO40" s="0"/>
      <c r="XP40" s="0"/>
      <c r="XQ40" s="0"/>
      <c r="XR40" s="0"/>
      <c r="XS40" s="0"/>
      <c r="XT40" s="0"/>
      <c r="XU40" s="0"/>
      <c r="XV40" s="0"/>
      <c r="XW40" s="0"/>
      <c r="XX40" s="0"/>
      <c r="XY40" s="0"/>
      <c r="XZ40" s="0"/>
      <c r="YA40" s="0"/>
      <c r="YB40" s="0"/>
      <c r="YC40" s="0"/>
      <c r="YD40" s="0"/>
      <c r="YE40" s="0"/>
      <c r="YF40" s="0"/>
      <c r="YG40" s="0"/>
      <c r="YH40" s="0"/>
      <c r="YI40" s="0"/>
      <c r="YJ40" s="0"/>
      <c r="YK40" s="0"/>
      <c r="YL40" s="0"/>
      <c r="YM40" s="0"/>
      <c r="YN40" s="0"/>
      <c r="YO40" s="0"/>
      <c r="YP40" s="0"/>
      <c r="YQ40" s="0"/>
      <c r="YR40" s="0"/>
      <c r="YS40" s="0"/>
      <c r="YT40" s="0"/>
      <c r="YU40" s="0"/>
      <c r="YV40" s="0"/>
      <c r="YW40" s="0"/>
      <c r="YX40" s="0"/>
      <c r="YY40" s="0"/>
      <c r="YZ40" s="0"/>
      <c r="ZA40" s="0"/>
      <c r="ZB40" s="0"/>
      <c r="ZC40" s="0"/>
      <c r="ZD40" s="0"/>
      <c r="ZE40" s="0"/>
      <c r="ZF40" s="0"/>
      <c r="ZG40" s="0"/>
      <c r="ZH40" s="0"/>
      <c r="ZI40" s="0"/>
      <c r="ZJ40" s="0"/>
      <c r="ZK40" s="0"/>
      <c r="ZL40" s="0"/>
      <c r="ZM40" s="0"/>
      <c r="ZN40" s="0"/>
      <c r="ZO40" s="0"/>
      <c r="ZP40" s="0"/>
      <c r="ZQ40" s="0"/>
      <c r="ZR40" s="0"/>
      <c r="ZS40" s="0"/>
      <c r="ZT40" s="0"/>
      <c r="ZU40" s="0"/>
      <c r="ZV40" s="0"/>
      <c r="ZW40" s="0"/>
      <c r="ZX40" s="0"/>
      <c r="ZY40" s="0"/>
      <c r="ZZ40" s="0"/>
      <c r="AAA40" s="0"/>
      <c r="AAB40" s="0"/>
      <c r="AAC40" s="0"/>
      <c r="AAD40" s="0"/>
      <c r="AAE40" s="0"/>
      <c r="AAF40" s="0"/>
      <c r="AAG40" s="0"/>
      <c r="AAH40" s="0"/>
      <c r="AAI40" s="0"/>
      <c r="AAJ40" s="0"/>
      <c r="AAK40" s="0"/>
      <c r="AAL40" s="0"/>
      <c r="AAM40" s="0"/>
      <c r="AAN40" s="0"/>
      <c r="AAO40" s="0"/>
      <c r="AAP40" s="0"/>
      <c r="AAQ40" s="0"/>
      <c r="AAR40" s="0"/>
      <c r="AAS40" s="0"/>
      <c r="AAT40" s="0"/>
      <c r="AAU40" s="0"/>
      <c r="AAV40" s="0"/>
      <c r="AAW40" s="0"/>
      <c r="AAX40" s="0"/>
      <c r="AAY40" s="0"/>
      <c r="AAZ40" s="0"/>
      <c r="ABA40" s="0"/>
      <c r="ABB40" s="0"/>
      <c r="ABC40" s="0"/>
      <c r="ABD40" s="0"/>
      <c r="ABE40" s="0"/>
      <c r="ABF40" s="0"/>
      <c r="ABG40" s="0"/>
      <c r="ABH40" s="0"/>
      <c r="ABI40" s="0"/>
      <c r="ABJ40" s="0"/>
      <c r="ABK40" s="0"/>
      <c r="ABL40" s="0"/>
      <c r="ABM40" s="0"/>
      <c r="ABN40" s="0"/>
      <c r="ABO40" s="0"/>
      <c r="ABP40" s="0"/>
      <c r="ABQ40" s="0"/>
      <c r="ABR40" s="0"/>
      <c r="ABS40" s="0"/>
      <c r="ABT40" s="0"/>
      <c r="ABU40" s="0"/>
      <c r="ABV40" s="0"/>
      <c r="ABW40" s="0"/>
      <c r="ABX40" s="0"/>
      <c r="ABY40" s="0"/>
      <c r="ABZ40" s="0"/>
      <c r="ACA40" s="0"/>
      <c r="ACB40" s="0"/>
      <c r="ACC40" s="0"/>
      <c r="ACD40" s="0"/>
      <c r="ACE40" s="0"/>
      <c r="ACF40" s="0"/>
      <c r="ACG40" s="0"/>
      <c r="ACH40" s="0"/>
      <c r="ACI40" s="0"/>
      <c r="ACJ40" s="0"/>
      <c r="ACK40" s="0"/>
      <c r="ACL40" s="0"/>
      <c r="ACM40" s="0"/>
      <c r="ACN40" s="0"/>
      <c r="ACO40" s="0"/>
      <c r="ACP40" s="0"/>
      <c r="ACQ40" s="0"/>
      <c r="ACR40" s="0"/>
      <c r="ACS40" s="0"/>
      <c r="ACT40" s="0"/>
      <c r="ACU40" s="0"/>
      <c r="ACV40" s="0"/>
      <c r="ACW40" s="0"/>
      <c r="ACX40" s="0"/>
      <c r="ACY40" s="0"/>
      <c r="ACZ40" s="0"/>
      <c r="ADA40" s="0"/>
      <c r="ADB40" s="0"/>
      <c r="ADC40" s="0"/>
      <c r="ADD40" s="0"/>
      <c r="ADE40" s="0"/>
      <c r="ADF40" s="0"/>
      <c r="ADG40" s="0"/>
      <c r="ADH40" s="0"/>
      <c r="ADI40" s="0"/>
      <c r="ADJ40" s="0"/>
      <c r="ADK40" s="0"/>
      <c r="ADL40" s="0"/>
      <c r="ADM40" s="0"/>
      <c r="ADN40" s="0"/>
      <c r="ADO40" s="0"/>
      <c r="ADP40" s="0"/>
      <c r="ADQ40" s="0"/>
      <c r="ADR40" s="0"/>
      <c r="ADS40" s="0"/>
      <c r="ADT40" s="0"/>
      <c r="ADU40" s="0"/>
      <c r="ADV40" s="0"/>
      <c r="ADW40" s="0"/>
      <c r="ADX40" s="0"/>
      <c r="ADY40" s="0"/>
      <c r="ADZ40" s="0"/>
      <c r="AEA40" s="0"/>
      <c r="AEB40" s="0"/>
      <c r="AEC40" s="0"/>
      <c r="AED40" s="0"/>
      <c r="AEE40" s="0"/>
      <c r="AEF40" s="0"/>
      <c r="AEG40" s="0"/>
      <c r="AEH40" s="0"/>
      <c r="AEI40" s="0"/>
      <c r="AEJ40" s="0"/>
      <c r="AEK40" s="0"/>
      <c r="AEL40" s="0"/>
      <c r="AEM40" s="0"/>
      <c r="AEN40" s="0"/>
      <c r="AEO40" s="0"/>
      <c r="AEP40" s="0"/>
      <c r="AEQ40" s="0"/>
      <c r="AER40" s="0"/>
      <c r="AES40" s="0"/>
      <c r="AET40" s="0"/>
      <c r="AEU40" s="0"/>
      <c r="AEV40" s="0"/>
      <c r="AEW40" s="0"/>
      <c r="AEX40" s="0"/>
      <c r="AEY40" s="0"/>
      <c r="AEZ40" s="0"/>
      <c r="AFA40" s="0"/>
      <c r="AFB40" s="0"/>
      <c r="AFC40" s="0"/>
      <c r="AFD40" s="0"/>
      <c r="AFE40" s="0"/>
      <c r="AFF40" s="0"/>
      <c r="AFG40" s="0"/>
      <c r="AFH40" s="0"/>
      <c r="AFI40" s="0"/>
      <c r="AFJ40" s="0"/>
      <c r="AFK40" s="0"/>
      <c r="AFL40" s="0"/>
      <c r="AFM40" s="0"/>
      <c r="AFN40" s="0"/>
      <c r="AFO40" s="0"/>
      <c r="AFP40" s="0"/>
      <c r="AFQ40" s="0"/>
      <c r="AFR40" s="0"/>
      <c r="AFS40" s="0"/>
      <c r="AFT40" s="0"/>
      <c r="AFU40" s="0"/>
      <c r="AFV40" s="0"/>
      <c r="AFW40" s="0"/>
      <c r="AFX40" s="0"/>
      <c r="AFY40" s="0"/>
      <c r="AFZ40" s="0"/>
      <c r="AGA40" s="0"/>
      <c r="AGB40" s="0"/>
      <c r="AGC40" s="0"/>
      <c r="AGD40" s="0"/>
      <c r="AGE40" s="0"/>
      <c r="AGF40" s="0"/>
      <c r="AGG40" s="0"/>
      <c r="AGH40" s="0"/>
      <c r="AGI40" s="0"/>
      <c r="AGJ40" s="0"/>
      <c r="AGK40" s="0"/>
      <c r="AGL40" s="0"/>
      <c r="AGM40" s="0"/>
      <c r="AGN40" s="0"/>
      <c r="AGO40" s="0"/>
      <c r="AGP40" s="0"/>
      <c r="AGQ40" s="0"/>
      <c r="AGR40" s="0"/>
      <c r="AGS40" s="0"/>
      <c r="AGT40" s="0"/>
      <c r="AGU40" s="0"/>
      <c r="AGV40" s="0"/>
      <c r="AGW40" s="0"/>
      <c r="AGX40" s="0"/>
      <c r="AGY40" s="0"/>
      <c r="AGZ40" s="0"/>
      <c r="AHA40" s="0"/>
      <c r="AHB40" s="0"/>
      <c r="AHC40" s="0"/>
      <c r="AHD40" s="0"/>
      <c r="AHE40" s="0"/>
      <c r="AHF40" s="0"/>
      <c r="AHG40" s="0"/>
      <c r="AHH40" s="0"/>
      <c r="AHI40" s="0"/>
      <c r="AHJ40" s="0"/>
      <c r="AHK40" s="0"/>
      <c r="AHL40" s="0"/>
      <c r="AHM40" s="0"/>
      <c r="AHN40" s="0"/>
      <c r="AHO40" s="0"/>
      <c r="AHP40" s="0"/>
      <c r="AHQ40" s="0"/>
      <c r="AHR40" s="0"/>
      <c r="AHS40" s="0"/>
      <c r="AHT40" s="0"/>
      <c r="AHU40" s="0"/>
      <c r="AHV40" s="0"/>
      <c r="AHW40" s="0"/>
      <c r="AHX40" s="0"/>
      <c r="AHY40" s="0"/>
      <c r="AHZ40" s="0"/>
      <c r="AIA40" s="0"/>
      <c r="AIB40" s="0"/>
      <c r="AIC40" s="0"/>
      <c r="AID40" s="0"/>
      <c r="AIE40" s="0"/>
      <c r="AIF40" s="0"/>
      <c r="AIG40" s="0"/>
      <c r="AIH40" s="0"/>
      <c r="AII40" s="0"/>
      <c r="AIJ40" s="0"/>
      <c r="AIK40" s="0"/>
      <c r="AIL40" s="0"/>
      <c r="AIM40" s="0"/>
      <c r="AIN40" s="0"/>
      <c r="AIO40" s="0"/>
      <c r="AIP40" s="0"/>
      <c r="AIQ40" s="0"/>
      <c r="AIR40" s="0"/>
      <c r="AIS40" s="0"/>
      <c r="AIT40" s="0"/>
      <c r="AIU40" s="0"/>
      <c r="AIV40" s="0"/>
      <c r="AIW40" s="0"/>
      <c r="AIX40" s="0"/>
      <c r="AIY40" s="0"/>
      <c r="AIZ40" s="0"/>
      <c r="AJA40" s="0"/>
      <c r="AJB40" s="0"/>
      <c r="AJC40" s="0"/>
      <c r="AJD40" s="0"/>
      <c r="AJE40" s="0"/>
      <c r="AJF40" s="0"/>
      <c r="AJG40" s="0"/>
      <c r="AJH40" s="0"/>
      <c r="AJI40" s="0"/>
      <c r="AJJ40" s="0"/>
      <c r="AJK40" s="0"/>
      <c r="AJL40" s="0"/>
      <c r="AJM40" s="0"/>
      <c r="AJN40" s="0"/>
      <c r="AJO40" s="0"/>
      <c r="AJP40" s="0"/>
      <c r="AJQ40" s="0"/>
      <c r="AJR40" s="0"/>
      <c r="AJS40" s="0"/>
      <c r="AJT40" s="0"/>
      <c r="AJU40" s="0"/>
      <c r="AJV40" s="0"/>
      <c r="AJW40" s="0"/>
      <c r="AJX40" s="0"/>
      <c r="AJY40" s="0"/>
      <c r="AJZ40" s="0"/>
      <c r="AKA40" s="0"/>
      <c r="AKB40" s="0"/>
      <c r="AKC40" s="0"/>
      <c r="AKD40" s="0"/>
      <c r="AKE40" s="0"/>
      <c r="AKF40" s="0"/>
      <c r="AKG40" s="0"/>
      <c r="AKH40" s="0"/>
      <c r="AKI40" s="0"/>
      <c r="AKJ40" s="0"/>
      <c r="AKK40" s="0"/>
      <c r="AKL40" s="0"/>
      <c r="AKM40" s="0"/>
      <c r="AKN40" s="0"/>
      <c r="AKO40" s="0"/>
      <c r="AKP40" s="0"/>
      <c r="AKQ40" s="0"/>
      <c r="AKR40" s="0"/>
      <c r="AKS40" s="0"/>
      <c r="AKT40" s="0"/>
      <c r="AKU40" s="0"/>
      <c r="AKV40" s="0"/>
      <c r="AKW40" s="0"/>
      <c r="AKX40" s="0"/>
      <c r="AKY40" s="0"/>
      <c r="AKZ40" s="0"/>
      <c r="ALA40" s="0"/>
      <c r="ALB40" s="0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</row>
    <row r="41" customFormat="false" ht="13.8" hidden="false" customHeight="false" outlineLevel="0" collapsed="false">
      <c r="A41" s="25" t="n">
        <v>320</v>
      </c>
      <c r="B41" s="37" t="n">
        <v>40831</v>
      </c>
      <c r="C41" s="27" t="n">
        <v>7.58904109589041</v>
      </c>
      <c r="D41" s="28" t="s">
        <v>71</v>
      </c>
      <c r="E41" s="29" t="s">
        <v>46</v>
      </c>
      <c r="F41" s="30" t="n">
        <v>0.10631</v>
      </c>
      <c r="G41" s="30" t="n">
        <v>52.151</v>
      </c>
      <c r="H41" s="30" t="n">
        <v>0.203850357615386</v>
      </c>
      <c r="I41" s="30" t="n">
        <v>92.1055475</v>
      </c>
      <c r="J41" s="30" t="n">
        <v>79.81561</v>
      </c>
      <c r="K41" s="31" t="n">
        <v>0.2057</v>
      </c>
      <c r="L41" s="31" t="n">
        <v>0.2035</v>
      </c>
      <c r="M41" s="31" t="n">
        <v>0.011889017199953</v>
      </c>
      <c r="N41" s="31" t="n">
        <v>0.0456753511188426</v>
      </c>
      <c r="O41" s="31" t="n">
        <v>0</v>
      </c>
      <c r="P41" s="31" t="n">
        <v>6.12173483533562</v>
      </c>
      <c r="Q41" s="31" t="n">
        <v>0</v>
      </c>
      <c r="R41" s="31" t="n">
        <v>3.94615655416832</v>
      </c>
      <c r="S41" s="31" t="n">
        <v>6.14414240947727</v>
      </c>
      <c r="T41" s="31" t="n">
        <v>4.0047204855835</v>
      </c>
      <c r="U41" s="31" t="n">
        <v>2.81836877158929</v>
      </c>
      <c r="V41" s="31" t="n">
        <v>0.5555</v>
      </c>
      <c r="W41" s="31" t="n">
        <v>0</v>
      </c>
      <c r="X41" s="31" t="n">
        <v>11.6362918170846</v>
      </c>
      <c r="Y41" s="31" t="n">
        <v>0.93410692820659</v>
      </c>
      <c r="Z41" s="31" t="n">
        <v>0.7469910622552</v>
      </c>
      <c r="AA41" s="31" t="n">
        <v>0</v>
      </c>
      <c r="AB41" s="31" t="n">
        <f aca="false">SUM(K41:AA41)</f>
        <v>37.3747772320192</v>
      </c>
      <c r="AC41" s="31" t="n">
        <f aca="false">SUM(K41:O41)</f>
        <v>0.466764368318796</v>
      </c>
      <c r="AD41" s="31" t="n">
        <f aca="false">SUM(P41:W41)</f>
        <v>23.590623056154</v>
      </c>
      <c r="AE41" s="32" t="n">
        <f aca="false">(C41*K41)/1000</f>
        <v>0.00156106575342466</v>
      </c>
      <c r="AF41" s="31"/>
      <c r="AG41" s="30" t="n">
        <f aca="false">(K41)/(K41+L41)</f>
        <v>0.502688172043011</v>
      </c>
      <c r="AH41" s="30" t="n">
        <f aca="false">X41/(AC41+X41)</f>
        <v>0.961434173222981</v>
      </c>
      <c r="AI41" s="30" t="n">
        <f aca="false">AD41/(AD41+X41)</f>
        <v>0.768372427931106</v>
      </c>
      <c r="AJ41" s="30" t="n">
        <f aca="false">P41/(P41+X41)</f>
        <v>0.344730580438751</v>
      </c>
      <c r="AK41" s="30" t="n">
        <f aca="false">AC41/(AC41+AD41)</f>
        <v>0.0119476238478474</v>
      </c>
      <c r="AL41" s="33" t="n">
        <f aca="false">(K41+L41)/(K41+L41+Y41)</f>
        <v>0.304621372381598</v>
      </c>
      <c r="AM41" s="33"/>
      <c r="AN41" s="34" t="n">
        <f aca="false">K41/(M41+K41)</f>
        <v>0.945360214624125</v>
      </c>
      <c r="AO41" s="30" t="n">
        <f aca="false">(K41+L41)/(Y41+X41)</f>
        <v>0.0325526666489626</v>
      </c>
      <c r="AP41" s="30" t="n">
        <f aca="false">P41/(M41+P41)</f>
        <v>0.998061665096232</v>
      </c>
      <c r="AQ41" s="35" t="n">
        <f aca="false">Y41/(Y41+X41)</f>
        <v>0.0743100475278483</v>
      </c>
      <c r="AR41" s="0"/>
      <c r="AS41" s="0"/>
      <c r="AT41" s="0"/>
      <c r="AU41" s="0"/>
      <c r="AV41" s="0"/>
      <c r="AW41" s="0"/>
      <c r="AX41" s="0"/>
      <c r="AY41" s="0"/>
      <c r="AZ41" s="0"/>
      <c r="BA41" s="0"/>
      <c r="BB41" s="0"/>
      <c r="BC41" s="0"/>
      <c r="BD41" s="0"/>
      <c r="BE41" s="0"/>
      <c r="BF41" s="0"/>
      <c r="BG41" s="0"/>
      <c r="BH41" s="0"/>
      <c r="BI41" s="0"/>
      <c r="BJ41" s="0"/>
      <c r="BK41" s="0"/>
      <c r="BL41" s="0"/>
      <c r="BM41" s="0"/>
      <c r="BN41" s="0"/>
      <c r="BO41" s="0"/>
      <c r="BP41" s="0"/>
      <c r="BQ41" s="0"/>
      <c r="BR41" s="0"/>
      <c r="BS41" s="0"/>
      <c r="BT41" s="0"/>
      <c r="BU41" s="0"/>
      <c r="BV41" s="0"/>
      <c r="BW41" s="0"/>
      <c r="BX41" s="0"/>
      <c r="BY41" s="0"/>
      <c r="BZ41" s="0"/>
      <c r="CA41" s="0"/>
      <c r="CB41" s="0"/>
      <c r="CC41" s="0"/>
      <c r="CD41" s="0"/>
      <c r="CE41" s="0"/>
      <c r="CF41" s="0"/>
      <c r="CG41" s="0"/>
      <c r="CH41" s="0"/>
      <c r="CI41" s="0"/>
      <c r="CJ41" s="0"/>
      <c r="CK41" s="0"/>
      <c r="CL41" s="0"/>
      <c r="CM41" s="0"/>
      <c r="CN41" s="0"/>
      <c r="CO41" s="0"/>
      <c r="CP41" s="0"/>
      <c r="CQ41" s="0"/>
      <c r="CR41" s="0"/>
      <c r="CS41" s="0"/>
      <c r="CT41" s="0"/>
      <c r="CU41" s="0"/>
      <c r="CV41" s="0"/>
      <c r="CW41" s="0"/>
      <c r="CX41" s="0"/>
      <c r="CY41" s="0"/>
      <c r="CZ41" s="0"/>
      <c r="DA41" s="0"/>
      <c r="DB41" s="0"/>
      <c r="DC41" s="0"/>
      <c r="DD41" s="0"/>
      <c r="DE41" s="0"/>
      <c r="DF41" s="0"/>
      <c r="DG41" s="0"/>
      <c r="DH41" s="0"/>
      <c r="DI41" s="0"/>
      <c r="DJ41" s="0"/>
      <c r="DK41" s="0"/>
      <c r="DL41" s="0"/>
      <c r="DM41" s="0"/>
      <c r="DN41" s="0"/>
      <c r="DO41" s="0"/>
      <c r="DP41" s="0"/>
      <c r="DQ41" s="0"/>
      <c r="DR41" s="0"/>
      <c r="DS41" s="0"/>
      <c r="DT41" s="0"/>
      <c r="DU41" s="0"/>
      <c r="DV41" s="0"/>
      <c r="DW41" s="0"/>
      <c r="DX41" s="0"/>
      <c r="DY41" s="0"/>
      <c r="DZ41" s="0"/>
      <c r="EA41" s="0"/>
      <c r="EB41" s="0"/>
      <c r="EC41" s="0"/>
      <c r="ED41" s="0"/>
      <c r="EE41" s="0"/>
      <c r="EF41" s="0"/>
      <c r="EG41" s="0"/>
      <c r="EH41" s="0"/>
      <c r="EI41" s="0"/>
      <c r="EJ41" s="0"/>
      <c r="EK41" s="0"/>
      <c r="EL41" s="0"/>
      <c r="EM41" s="0"/>
      <c r="EN41" s="0"/>
      <c r="EO41" s="0"/>
      <c r="EP41" s="0"/>
      <c r="EQ41" s="0"/>
      <c r="ER41" s="0"/>
      <c r="ES41" s="0"/>
      <c r="ET41" s="0"/>
      <c r="EU41" s="0"/>
      <c r="EV41" s="0"/>
      <c r="EW41" s="0"/>
      <c r="EX41" s="0"/>
      <c r="EY41" s="0"/>
      <c r="EZ41" s="0"/>
      <c r="FA41" s="0"/>
      <c r="FB41" s="0"/>
      <c r="FC41" s="0"/>
      <c r="FD41" s="0"/>
      <c r="FE41" s="0"/>
      <c r="FF41" s="0"/>
      <c r="FG41" s="0"/>
      <c r="FH41" s="0"/>
      <c r="FI41" s="0"/>
      <c r="FJ41" s="0"/>
      <c r="FK41" s="0"/>
      <c r="FL41" s="0"/>
      <c r="FM41" s="0"/>
      <c r="FN41" s="0"/>
      <c r="FO41" s="0"/>
      <c r="FP41" s="0"/>
      <c r="FQ41" s="0"/>
      <c r="FR41" s="0"/>
      <c r="FS41" s="0"/>
      <c r="FT41" s="0"/>
      <c r="FU41" s="0"/>
      <c r="FV41" s="0"/>
      <c r="FW41" s="0"/>
      <c r="FX41" s="0"/>
      <c r="FY41" s="0"/>
      <c r="FZ41" s="0"/>
      <c r="GA41" s="0"/>
      <c r="GB41" s="0"/>
      <c r="GC41" s="0"/>
      <c r="GD41" s="0"/>
      <c r="GE41" s="0"/>
      <c r="GF41" s="0"/>
      <c r="GG41" s="0"/>
      <c r="GH41" s="0"/>
      <c r="GI41" s="0"/>
      <c r="GJ41" s="0"/>
      <c r="GK41" s="0"/>
      <c r="GL41" s="0"/>
      <c r="GM41" s="0"/>
      <c r="GN41" s="0"/>
      <c r="GO41" s="0"/>
      <c r="GP41" s="0"/>
      <c r="GQ41" s="0"/>
      <c r="GR41" s="0"/>
      <c r="GS41" s="0"/>
      <c r="GT41" s="0"/>
      <c r="GU41" s="0"/>
      <c r="GV41" s="0"/>
      <c r="GW41" s="0"/>
      <c r="GX41" s="0"/>
      <c r="GY41" s="0"/>
      <c r="GZ41" s="0"/>
      <c r="HA41" s="0"/>
      <c r="HB41" s="0"/>
      <c r="HC41" s="0"/>
      <c r="HD41" s="0"/>
      <c r="HE41" s="0"/>
      <c r="HF41" s="0"/>
      <c r="HG41" s="0"/>
      <c r="HH41" s="0"/>
      <c r="HI41" s="0"/>
      <c r="HJ41" s="0"/>
      <c r="HK41" s="0"/>
      <c r="HL41" s="0"/>
      <c r="HM41" s="0"/>
      <c r="HN41" s="0"/>
      <c r="HO41" s="0"/>
      <c r="HP41" s="0"/>
      <c r="HQ41" s="0"/>
      <c r="HR41" s="0"/>
      <c r="HS41" s="0"/>
      <c r="HT41" s="0"/>
      <c r="HU41" s="0"/>
      <c r="HV41" s="0"/>
      <c r="HW41" s="0"/>
      <c r="HX41" s="0"/>
      <c r="HY41" s="0"/>
      <c r="HZ41" s="0"/>
      <c r="IA41" s="0"/>
      <c r="IB41" s="0"/>
      <c r="IC41" s="0"/>
      <c r="ID41" s="0"/>
      <c r="IE41" s="0"/>
      <c r="IF41" s="0"/>
      <c r="IG41" s="0"/>
      <c r="IH41" s="0"/>
      <c r="II41" s="0"/>
      <c r="IJ41" s="0"/>
      <c r="IK41" s="0"/>
      <c r="IL41" s="0"/>
      <c r="IM41" s="0"/>
      <c r="IN41" s="0"/>
      <c r="IO41" s="0"/>
      <c r="IP41" s="0"/>
      <c r="IQ41" s="0"/>
      <c r="IR41" s="0"/>
      <c r="IS41" s="0"/>
      <c r="IT41" s="0"/>
      <c r="IU41" s="0"/>
      <c r="IV41" s="0"/>
      <c r="IW41" s="0"/>
      <c r="IX41" s="0"/>
      <c r="IY41" s="0"/>
      <c r="IZ41" s="0"/>
      <c r="JA41" s="0"/>
      <c r="JB41" s="0"/>
      <c r="JC41" s="0"/>
      <c r="JD41" s="0"/>
      <c r="JE41" s="0"/>
      <c r="JF41" s="0"/>
      <c r="JG41" s="0"/>
      <c r="JH41" s="0"/>
      <c r="JI41" s="0"/>
      <c r="JJ41" s="0"/>
      <c r="JK41" s="0"/>
      <c r="JL41" s="0"/>
      <c r="JM41" s="0"/>
      <c r="JN41" s="0"/>
      <c r="JO41" s="0"/>
      <c r="JP41" s="0"/>
      <c r="JQ41" s="0"/>
      <c r="JR41" s="0"/>
      <c r="JS41" s="0"/>
      <c r="JT41" s="0"/>
      <c r="JU41" s="0"/>
      <c r="JV41" s="0"/>
      <c r="JW41" s="0"/>
      <c r="JX41" s="0"/>
      <c r="JY41" s="0"/>
      <c r="JZ41" s="0"/>
      <c r="KA41" s="0"/>
      <c r="KB41" s="0"/>
      <c r="KC41" s="0"/>
      <c r="KD41" s="0"/>
      <c r="KE41" s="0"/>
      <c r="KF41" s="0"/>
      <c r="KG41" s="0"/>
      <c r="KH41" s="0"/>
      <c r="KI41" s="0"/>
      <c r="KJ41" s="0"/>
      <c r="KK41" s="0"/>
      <c r="KL41" s="0"/>
      <c r="KM41" s="0"/>
      <c r="KN41" s="0"/>
      <c r="KO41" s="0"/>
      <c r="KP41" s="0"/>
      <c r="KQ41" s="0"/>
      <c r="KR41" s="0"/>
      <c r="KS41" s="0"/>
      <c r="KT41" s="0"/>
      <c r="KU41" s="0"/>
      <c r="KV41" s="0"/>
      <c r="KW41" s="0"/>
      <c r="KX41" s="0"/>
      <c r="KY41" s="0"/>
      <c r="KZ41" s="0"/>
      <c r="LA41" s="0"/>
      <c r="LB41" s="0"/>
      <c r="LC41" s="0"/>
      <c r="LD41" s="0"/>
      <c r="LE41" s="0"/>
      <c r="LF41" s="0"/>
      <c r="LG41" s="0"/>
      <c r="LH41" s="0"/>
      <c r="LI41" s="0"/>
      <c r="LJ41" s="0"/>
      <c r="LK41" s="0"/>
      <c r="LL41" s="0"/>
      <c r="LM41" s="0"/>
      <c r="LN41" s="0"/>
      <c r="LO41" s="0"/>
      <c r="LP41" s="0"/>
      <c r="LQ41" s="0"/>
      <c r="LR41" s="0"/>
      <c r="LS41" s="0"/>
      <c r="LT41" s="0"/>
      <c r="LU41" s="0"/>
      <c r="LV41" s="0"/>
      <c r="LW41" s="0"/>
      <c r="LX41" s="0"/>
      <c r="LY41" s="0"/>
      <c r="LZ41" s="0"/>
      <c r="MA41" s="0"/>
      <c r="MB41" s="0"/>
      <c r="MC41" s="0"/>
      <c r="MD41" s="0"/>
      <c r="ME41" s="0"/>
      <c r="MF41" s="0"/>
      <c r="MG41" s="0"/>
      <c r="MH41" s="0"/>
      <c r="MI41" s="0"/>
      <c r="MJ41" s="0"/>
      <c r="MK41" s="0"/>
      <c r="ML41" s="0"/>
      <c r="MM41" s="0"/>
      <c r="MN41" s="0"/>
      <c r="MO41" s="0"/>
      <c r="MP41" s="0"/>
      <c r="MQ41" s="0"/>
      <c r="MR41" s="0"/>
      <c r="MS41" s="0"/>
      <c r="MT41" s="0"/>
      <c r="MU41" s="0"/>
      <c r="MV41" s="0"/>
      <c r="MW41" s="0"/>
      <c r="MX41" s="0"/>
      <c r="MY41" s="0"/>
      <c r="MZ41" s="0"/>
      <c r="NA41" s="0"/>
      <c r="NB41" s="0"/>
      <c r="NC41" s="0"/>
      <c r="ND41" s="0"/>
      <c r="NE41" s="0"/>
      <c r="NF41" s="0"/>
      <c r="NG41" s="0"/>
      <c r="NH41" s="0"/>
      <c r="NI41" s="0"/>
      <c r="NJ41" s="0"/>
      <c r="NK41" s="0"/>
      <c r="NL41" s="0"/>
      <c r="NM41" s="0"/>
      <c r="NN41" s="0"/>
      <c r="NO41" s="0"/>
      <c r="NP41" s="0"/>
      <c r="NQ41" s="0"/>
      <c r="NR41" s="0"/>
      <c r="NS41" s="0"/>
      <c r="NT41" s="0"/>
      <c r="NU41" s="0"/>
      <c r="NV41" s="0"/>
      <c r="NW41" s="0"/>
      <c r="NX41" s="0"/>
      <c r="NY41" s="0"/>
      <c r="NZ41" s="0"/>
      <c r="OA41" s="0"/>
      <c r="OB41" s="0"/>
      <c r="OC41" s="0"/>
      <c r="OD41" s="0"/>
      <c r="OE41" s="0"/>
      <c r="OF41" s="0"/>
      <c r="OG41" s="0"/>
      <c r="OH41" s="0"/>
      <c r="OI41" s="0"/>
      <c r="OJ41" s="0"/>
      <c r="OK41" s="0"/>
      <c r="OL41" s="0"/>
      <c r="OM41" s="0"/>
      <c r="ON41" s="0"/>
      <c r="OO41" s="0"/>
      <c r="OP41" s="0"/>
      <c r="OQ41" s="0"/>
      <c r="OR41" s="0"/>
      <c r="OS41" s="0"/>
      <c r="OT41" s="0"/>
      <c r="OU41" s="0"/>
      <c r="OV41" s="0"/>
      <c r="OW41" s="0"/>
      <c r="OX41" s="0"/>
      <c r="OY41" s="0"/>
      <c r="OZ41" s="0"/>
      <c r="PA41" s="0"/>
      <c r="PB41" s="0"/>
      <c r="PC41" s="0"/>
      <c r="PD41" s="0"/>
      <c r="PE41" s="0"/>
      <c r="PF41" s="0"/>
      <c r="PG41" s="0"/>
      <c r="PH41" s="0"/>
      <c r="PI41" s="0"/>
      <c r="PJ41" s="0"/>
      <c r="PK41" s="0"/>
      <c r="PL41" s="0"/>
      <c r="PM41" s="0"/>
      <c r="PN41" s="0"/>
      <c r="PO41" s="0"/>
      <c r="PP41" s="0"/>
      <c r="PQ41" s="0"/>
      <c r="PR41" s="0"/>
      <c r="PS41" s="0"/>
      <c r="PT41" s="0"/>
      <c r="PU41" s="0"/>
      <c r="PV41" s="0"/>
      <c r="PW41" s="0"/>
      <c r="PX41" s="0"/>
      <c r="PY41" s="0"/>
      <c r="PZ41" s="0"/>
      <c r="QA41" s="0"/>
      <c r="QB41" s="0"/>
      <c r="QC41" s="0"/>
      <c r="QD41" s="0"/>
      <c r="QE41" s="0"/>
      <c r="QF41" s="0"/>
      <c r="QG41" s="0"/>
      <c r="QH41" s="0"/>
      <c r="QI41" s="0"/>
      <c r="QJ41" s="0"/>
      <c r="QK41" s="0"/>
      <c r="QL41" s="0"/>
      <c r="QM41" s="0"/>
      <c r="QN41" s="0"/>
      <c r="QO41" s="0"/>
      <c r="QP41" s="0"/>
      <c r="QQ41" s="0"/>
      <c r="QR41" s="0"/>
      <c r="QS41" s="0"/>
      <c r="QT41" s="0"/>
      <c r="QU41" s="0"/>
      <c r="QV41" s="0"/>
      <c r="QW41" s="0"/>
      <c r="QX41" s="0"/>
      <c r="QY41" s="0"/>
      <c r="QZ41" s="0"/>
      <c r="RA41" s="0"/>
      <c r="RB41" s="0"/>
      <c r="RC41" s="0"/>
      <c r="RD41" s="0"/>
      <c r="RE41" s="0"/>
      <c r="RF41" s="0"/>
      <c r="RG41" s="0"/>
      <c r="RH41" s="0"/>
      <c r="RI41" s="0"/>
      <c r="RJ41" s="0"/>
      <c r="RK41" s="0"/>
      <c r="RL41" s="0"/>
      <c r="RM41" s="0"/>
      <c r="RN41" s="0"/>
      <c r="RO41" s="0"/>
      <c r="RP41" s="0"/>
      <c r="RQ41" s="0"/>
      <c r="RR41" s="0"/>
      <c r="RS41" s="0"/>
      <c r="RT41" s="0"/>
      <c r="RU41" s="0"/>
      <c r="RV41" s="0"/>
      <c r="RW41" s="0"/>
      <c r="RX41" s="0"/>
      <c r="RY41" s="0"/>
      <c r="RZ41" s="0"/>
      <c r="SA41" s="0"/>
      <c r="SB41" s="0"/>
      <c r="SC41" s="0"/>
      <c r="SD41" s="0"/>
      <c r="SE41" s="0"/>
      <c r="SF41" s="0"/>
      <c r="SG41" s="0"/>
      <c r="SH41" s="0"/>
      <c r="SI41" s="0"/>
      <c r="SJ41" s="0"/>
      <c r="SK41" s="0"/>
      <c r="SL41" s="0"/>
      <c r="SM41" s="0"/>
      <c r="SN41" s="0"/>
      <c r="SO41" s="0"/>
      <c r="SP41" s="0"/>
      <c r="SQ41" s="0"/>
      <c r="SR41" s="0"/>
      <c r="SS41" s="0"/>
      <c r="ST41" s="0"/>
      <c r="SU41" s="0"/>
      <c r="SV41" s="0"/>
      <c r="SW41" s="0"/>
      <c r="SX41" s="0"/>
      <c r="SY41" s="0"/>
      <c r="SZ41" s="0"/>
      <c r="TA41" s="0"/>
      <c r="TB41" s="0"/>
      <c r="TC41" s="0"/>
      <c r="TD41" s="0"/>
      <c r="TE41" s="0"/>
      <c r="TF41" s="0"/>
      <c r="TG41" s="0"/>
      <c r="TH41" s="0"/>
      <c r="TI41" s="0"/>
      <c r="TJ41" s="0"/>
      <c r="TK41" s="0"/>
      <c r="TL41" s="0"/>
      <c r="TM41" s="0"/>
      <c r="TN41" s="0"/>
      <c r="TO41" s="0"/>
      <c r="TP41" s="0"/>
      <c r="TQ41" s="0"/>
      <c r="TR41" s="0"/>
      <c r="TS41" s="0"/>
      <c r="TT41" s="0"/>
      <c r="TU41" s="0"/>
      <c r="TV41" s="0"/>
      <c r="TW41" s="0"/>
      <c r="TX41" s="0"/>
      <c r="TY41" s="0"/>
      <c r="TZ41" s="0"/>
      <c r="UA41" s="0"/>
      <c r="UB41" s="0"/>
      <c r="UC41" s="0"/>
      <c r="UD41" s="0"/>
      <c r="UE41" s="0"/>
      <c r="UF41" s="0"/>
      <c r="UG41" s="0"/>
      <c r="UH41" s="0"/>
      <c r="UI41" s="0"/>
      <c r="UJ41" s="0"/>
      <c r="UK41" s="0"/>
      <c r="UL41" s="0"/>
      <c r="UM41" s="0"/>
      <c r="UN41" s="0"/>
      <c r="UO41" s="0"/>
      <c r="UP41" s="0"/>
      <c r="UQ41" s="0"/>
      <c r="UR41" s="0"/>
      <c r="US41" s="0"/>
      <c r="UT41" s="0"/>
      <c r="UU41" s="0"/>
      <c r="UV41" s="0"/>
      <c r="UW41" s="0"/>
      <c r="UX41" s="0"/>
      <c r="UY41" s="0"/>
      <c r="UZ41" s="0"/>
      <c r="VA41" s="0"/>
      <c r="VB41" s="0"/>
      <c r="VC41" s="0"/>
      <c r="VD41" s="0"/>
      <c r="VE41" s="0"/>
      <c r="VF41" s="0"/>
      <c r="VG41" s="0"/>
      <c r="VH41" s="0"/>
      <c r="VI41" s="0"/>
      <c r="VJ41" s="0"/>
      <c r="VK41" s="0"/>
      <c r="VL41" s="0"/>
      <c r="VM41" s="0"/>
      <c r="VN41" s="0"/>
      <c r="VO41" s="0"/>
      <c r="VP41" s="0"/>
      <c r="VQ41" s="0"/>
      <c r="VR41" s="0"/>
      <c r="VS41" s="0"/>
      <c r="VT41" s="0"/>
      <c r="VU41" s="0"/>
      <c r="VV41" s="0"/>
      <c r="VW41" s="0"/>
      <c r="VX41" s="0"/>
      <c r="VY41" s="0"/>
      <c r="VZ41" s="0"/>
      <c r="WA41" s="0"/>
      <c r="WB41" s="0"/>
      <c r="WC41" s="0"/>
      <c r="WD41" s="0"/>
      <c r="WE41" s="0"/>
      <c r="WF41" s="0"/>
      <c r="WG41" s="0"/>
      <c r="WH41" s="0"/>
      <c r="WI41" s="0"/>
      <c r="WJ41" s="0"/>
      <c r="WK41" s="0"/>
      <c r="WL41" s="0"/>
      <c r="WM41" s="0"/>
      <c r="WN41" s="0"/>
      <c r="WO41" s="0"/>
      <c r="WP41" s="0"/>
      <c r="WQ41" s="0"/>
      <c r="WR41" s="0"/>
      <c r="WS41" s="0"/>
      <c r="WT41" s="0"/>
      <c r="WU41" s="0"/>
      <c r="WV41" s="0"/>
      <c r="WW41" s="0"/>
      <c r="WX41" s="0"/>
      <c r="WY41" s="0"/>
      <c r="WZ41" s="0"/>
      <c r="XA41" s="0"/>
      <c r="XB41" s="0"/>
      <c r="XC41" s="0"/>
      <c r="XD41" s="0"/>
      <c r="XE41" s="0"/>
      <c r="XF41" s="0"/>
      <c r="XG41" s="0"/>
      <c r="XH41" s="0"/>
      <c r="XI41" s="0"/>
      <c r="XJ41" s="0"/>
      <c r="XK41" s="0"/>
      <c r="XL41" s="0"/>
      <c r="XM41" s="0"/>
      <c r="XN41" s="0"/>
      <c r="XO41" s="0"/>
      <c r="XP41" s="0"/>
      <c r="XQ41" s="0"/>
      <c r="XR41" s="0"/>
      <c r="XS41" s="0"/>
      <c r="XT41" s="0"/>
      <c r="XU41" s="0"/>
      <c r="XV41" s="0"/>
      <c r="XW41" s="0"/>
      <c r="XX41" s="0"/>
      <c r="XY41" s="0"/>
      <c r="XZ41" s="0"/>
      <c r="YA41" s="0"/>
      <c r="YB41" s="0"/>
      <c r="YC41" s="0"/>
      <c r="YD41" s="0"/>
      <c r="YE41" s="0"/>
      <c r="YF41" s="0"/>
      <c r="YG41" s="0"/>
      <c r="YH41" s="0"/>
      <c r="YI41" s="0"/>
      <c r="YJ41" s="0"/>
      <c r="YK41" s="0"/>
      <c r="YL41" s="0"/>
      <c r="YM41" s="0"/>
      <c r="YN41" s="0"/>
      <c r="YO41" s="0"/>
      <c r="YP41" s="0"/>
      <c r="YQ41" s="0"/>
      <c r="YR41" s="0"/>
      <c r="YS41" s="0"/>
      <c r="YT41" s="0"/>
      <c r="YU41" s="0"/>
      <c r="YV41" s="0"/>
      <c r="YW41" s="0"/>
      <c r="YX41" s="0"/>
      <c r="YY41" s="0"/>
      <c r="YZ41" s="0"/>
      <c r="ZA41" s="0"/>
      <c r="ZB41" s="0"/>
      <c r="ZC41" s="0"/>
      <c r="ZD41" s="0"/>
      <c r="ZE41" s="0"/>
      <c r="ZF41" s="0"/>
      <c r="ZG41" s="0"/>
      <c r="ZH41" s="0"/>
      <c r="ZI41" s="0"/>
      <c r="ZJ41" s="0"/>
      <c r="ZK41" s="0"/>
      <c r="ZL41" s="0"/>
      <c r="ZM41" s="0"/>
      <c r="ZN41" s="0"/>
      <c r="ZO41" s="0"/>
      <c r="ZP41" s="0"/>
      <c r="ZQ41" s="0"/>
      <c r="ZR41" s="0"/>
      <c r="ZS41" s="0"/>
      <c r="ZT41" s="0"/>
      <c r="ZU41" s="0"/>
      <c r="ZV41" s="0"/>
      <c r="ZW41" s="0"/>
      <c r="ZX41" s="0"/>
      <c r="ZY41" s="0"/>
      <c r="ZZ41" s="0"/>
      <c r="AAA41" s="0"/>
      <c r="AAB41" s="0"/>
      <c r="AAC41" s="0"/>
      <c r="AAD41" s="0"/>
      <c r="AAE41" s="0"/>
      <c r="AAF41" s="0"/>
      <c r="AAG41" s="0"/>
      <c r="AAH41" s="0"/>
      <c r="AAI41" s="0"/>
      <c r="AAJ41" s="0"/>
      <c r="AAK41" s="0"/>
      <c r="AAL41" s="0"/>
      <c r="AAM41" s="0"/>
      <c r="AAN41" s="0"/>
      <c r="AAO41" s="0"/>
      <c r="AAP41" s="0"/>
      <c r="AAQ41" s="0"/>
      <c r="AAR41" s="0"/>
      <c r="AAS41" s="0"/>
      <c r="AAT41" s="0"/>
      <c r="AAU41" s="0"/>
      <c r="AAV41" s="0"/>
      <c r="AAW41" s="0"/>
      <c r="AAX41" s="0"/>
      <c r="AAY41" s="0"/>
      <c r="AAZ41" s="0"/>
      <c r="ABA41" s="0"/>
      <c r="ABB41" s="0"/>
      <c r="ABC41" s="0"/>
      <c r="ABD41" s="0"/>
      <c r="ABE41" s="0"/>
      <c r="ABF41" s="0"/>
      <c r="ABG41" s="0"/>
      <c r="ABH41" s="0"/>
      <c r="ABI41" s="0"/>
      <c r="ABJ41" s="0"/>
      <c r="ABK41" s="0"/>
      <c r="ABL41" s="0"/>
      <c r="ABM41" s="0"/>
      <c r="ABN41" s="0"/>
      <c r="ABO41" s="0"/>
      <c r="ABP41" s="0"/>
      <c r="ABQ41" s="0"/>
      <c r="ABR41" s="0"/>
      <c r="ABS41" s="0"/>
      <c r="ABT41" s="0"/>
      <c r="ABU41" s="0"/>
      <c r="ABV41" s="0"/>
      <c r="ABW41" s="0"/>
      <c r="ABX41" s="0"/>
      <c r="ABY41" s="0"/>
      <c r="ABZ41" s="0"/>
      <c r="ACA41" s="0"/>
      <c r="ACB41" s="0"/>
      <c r="ACC41" s="0"/>
      <c r="ACD41" s="0"/>
      <c r="ACE41" s="0"/>
      <c r="ACF41" s="0"/>
      <c r="ACG41" s="0"/>
      <c r="ACH41" s="0"/>
      <c r="ACI41" s="0"/>
      <c r="ACJ41" s="0"/>
      <c r="ACK41" s="0"/>
      <c r="ACL41" s="0"/>
      <c r="ACM41" s="0"/>
      <c r="ACN41" s="0"/>
      <c r="ACO41" s="0"/>
      <c r="ACP41" s="0"/>
      <c r="ACQ41" s="0"/>
      <c r="ACR41" s="0"/>
      <c r="ACS41" s="0"/>
      <c r="ACT41" s="0"/>
      <c r="ACU41" s="0"/>
      <c r="ACV41" s="0"/>
      <c r="ACW41" s="0"/>
      <c r="ACX41" s="0"/>
      <c r="ACY41" s="0"/>
      <c r="ACZ41" s="0"/>
      <c r="ADA41" s="0"/>
      <c r="ADB41" s="0"/>
      <c r="ADC41" s="0"/>
      <c r="ADD41" s="0"/>
      <c r="ADE41" s="0"/>
      <c r="ADF41" s="0"/>
      <c r="ADG41" s="0"/>
      <c r="ADH41" s="0"/>
      <c r="ADI41" s="0"/>
      <c r="ADJ41" s="0"/>
      <c r="ADK41" s="0"/>
      <c r="ADL41" s="0"/>
      <c r="ADM41" s="0"/>
      <c r="ADN41" s="0"/>
      <c r="ADO41" s="0"/>
      <c r="ADP41" s="0"/>
      <c r="ADQ41" s="0"/>
      <c r="ADR41" s="0"/>
      <c r="ADS41" s="0"/>
      <c r="ADT41" s="0"/>
      <c r="ADU41" s="0"/>
      <c r="ADV41" s="0"/>
      <c r="ADW41" s="0"/>
      <c r="ADX41" s="0"/>
      <c r="ADY41" s="0"/>
      <c r="ADZ41" s="0"/>
      <c r="AEA41" s="0"/>
      <c r="AEB41" s="0"/>
      <c r="AEC41" s="0"/>
      <c r="AED41" s="0"/>
      <c r="AEE41" s="0"/>
      <c r="AEF41" s="0"/>
      <c r="AEG41" s="0"/>
      <c r="AEH41" s="0"/>
      <c r="AEI41" s="0"/>
      <c r="AEJ41" s="0"/>
      <c r="AEK41" s="0"/>
      <c r="AEL41" s="0"/>
      <c r="AEM41" s="0"/>
      <c r="AEN41" s="0"/>
      <c r="AEO41" s="0"/>
      <c r="AEP41" s="0"/>
      <c r="AEQ41" s="0"/>
      <c r="AER41" s="0"/>
      <c r="AES41" s="0"/>
      <c r="AET41" s="0"/>
      <c r="AEU41" s="0"/>
      <c r="AEV41" s="0"/>
      <c r="AEW41" s="0"/>
      <c r="AEX41" s="0"/>
      <c r="AEY41" s="0"/>
      <c r="AEZ41" s="0"/>
      <c r="AFA41" s="0"/>
      <c r="AFB41" s="0"/>
      <c r="AFC41" s="0"/>
      <c r="AFD41" s="0"/>
      <c r="AFE41" s="0"/>
      <c r="AFF41" s="0"/>
      <c r="AFG41" s="0"/>
      <c r="AFH41" s="0"/>
      <c r="AFI41" s="0"/>
      <c r="AFJ41" s="0"/>
      <c r="AFK41" s="0"/>
      <c r="AFL41" s="0"/>
      <c r="AFM41" s="0"/>
      <c r="AFN41" s="0"/>
      <c r="AFO41" s="0"/>
      <c r="AFP41" s="0"/>
      <c r="AFQ41" s="0"/>
      <c r="AFR41" s="0"/>
      <c r="AFS41" s="0"/>
      <c r="AFT41" s="0"/>
      <c r="AFU41" s="0"/>
      <c r="AFV41" s="0"/>
      <c r="AFW41" s="0"/>
      <c r="AFX41" s="0"/>
      <c r="AFY41" s="0"/>
      <c r="AFZ41" s="0"/>
      <c r="AGA41" s="0"/>
      <c r="AGB41" s="0"/>
      <c r="AGC41" s="0"/>
      <c r="AGD41" s="0"/>
      <c r="AGE41" s="0"/>
      <c r="AGF41" s="0"/>
      <c r="AGG41" s="0"/>
      <c r="AGH41" s="0"/>
      <c r="AGI41" s="0"/>
      <c r="AGJ41" s="0"/>
      <c r="AGK41" s="0"/>
      <c r="AGL41" s="0"/>
      <c r="AGM41" s="0"/>
      <c r="AGN41" s="0"/>
      <c r="AGO41" s="0"/>
      <c r="AGP41" s="0"/>
      <c r="AGQ41" s="0"/>
      <c r="AGR41" s="0"/>
      <c r="AGS41" s="0"/>
      <c r="AGT41" s="0"/>
      <c r="AGU41" s="0"/>
      <c r="AGV41" s="0"/>
      <c r="AGW41" s="0"/>
      <c r="AGX41" s="0"/>
      <c r="AGY41" s="0"/>
      <c r="AGZ41" s="0"/>
      <c r="AHA41" s="0"/>
      <c r="AHB41" s="0"/>
      <c r="AHC41" s="0"/>
      <c r="AHD41" s="0"/>
      <c r="AHE41" s="0"/>
      <c r="AHF41" s="0"/>
      <c r="AHG41" s="0"/>
      <c r="AHH41" s="0"/>
      <c r="AHI41" s="0"/>
      <c r="AHJ41" s="0"/>
      <c r="AHK41" s="0"/>
      <c r="AHL41" s="0"/>
      <c r="AHM41" s="0"/>
      <c r="AHN41" s="0"/>
      <c r="AHO41" s="0"/>
      <c r="AHP41" s="0"/>
      <c r="AHQ41" s="0"/>
      <c r="AHR41" s="0"/>
      <c r="AHS41" s="0"/>
      <c r="AHT41" s="0"/>
      <c r="AHU41" s="0"/>
      <c r="AHV41" s="0"/>
      <c r="AHW41" s="0"/>
      <c r="AHX41" s="0"/>
      <c r="AHY41" s="0"/>
      <c r="AHZ41" s="0"/>
      <c r="AIA41" s="0"/>
      <c r="AIB41" s="0"/>
      <c r="AIC41" s="0"/>
      <c r="AID41" s="0"/>
      <c r="AIE41" s="0"/>
      <c r="AIF41" s="0"/>
      <c r="AIG41" s="0"/>
      <c r="AIH41" s="0"/>
      <c r="AII41" s="0"/>
      <c r="AIJ41" s="0"/>
      <c r="AIK41" s="0"/>
      <c r="AIL41" s="0"/>
      <c r="AIM41" s="0"/>
      <c r="AIN41" s="0"/>
      <c r="AIO41" s="0"/>
      <c r="AIP41" s="0"/>
      <c r="AIQ41" s="0"/>
      <c r="AIR41" s="0"/>
      <c r="AIS41" s="0"/>
      <c r="AIT41" s="0"/>
      <c r="AIU41" s="0"/>
      <c r="AIV41" s="0"/>
      <c r="AIW41" s="0"/>
      <c r="AIX41" s="0"/>
      <c r="AIY41" s="0"/>
      <c r="AIZ41" s="0"/>
      <c r="AJA41" s="0"/>
      <c r="AJB41" s="0"/>
      <c r="AJC41" s="0"/>
      <c r="AJD41" s="0"/>
      <c r="AJE41" s="0"/>
      <c r="AJF41" s="0"/>
      <c r="AJG41" s="0"/>
      <c r="AJH41" s="0"/>
      <c r="AJI41" s="0"/>
      <c r="AJJ41" s="0"/>
      <c r="AJK41" s="0"/>
      <c r="AJL41" s="0"/>
      <c r="AJM41" s="0"/>
      <c r="AJN41" s="0"/>
      <c r="AJO41" s="0"/>
      <c r="AJP41" s="0"/>
      <c r="AJQ41" s="0"/>
      <c r="AJR41" s="0"/>
      <c r="AJS41" s="0"/>
      <c r="AJT41" s="0"/>
      <c r="AJU41" s="0"/>
      <c r="AJV41" s="0"/>
      <c r="AJW41" s="0"/>
      <c r="AJX41" s="0"/>
      <c r="AJY41" s="0"/>
      <c r="AJZ41" s="0"/>
      <c r="AKA41" s="0"/>
      <c r="AKB41" s="0"/>
      <c r="AKC41" s="0"/>
      <c r="AKD41" s="0"/>
      <c r="AKE41" s="0"/>
      <c r="AKF41" s="0"/>
      <c r="AKG41" s="0"/>
      <c r="AKH41" s="0"/>
      <c r="AKI41" s="0"/>
      <c r="AKJ41" s="0"/>
      <c r="AKK41" s="0"/>
      <c r="AKL41" s="0"/>
      <c r="AKM41" s="0"/>
      <c r="AKN41" s="0"/>
      <c r="AKO41" s="0"/>
      <c r="AKP41" s="0"/>
      <c r="AKQ41" s="0"/>
      <c r="AKR41" s="0"/>
      <c r="AKS41" s="0"/>
      <c r="AKT41" s="0"/>
      <c r="AKU41" s="0"/>
      <c r="AKV41" s="0"/>
      <c r="AKW41" s="0"/>
      <c r="AKX41" s="0"/>
      <c r="AKY41" s="0"/>
      <c r="AKZ41" s="0"/>
      <c r="ALA41" s="0"/>
      <c r="ALB41" s="0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</row>
    <row r="42" customFormat="false" ht="13.8" hidden="false" customHeight="false" outlineLevel="0" collapsed="false">
      <c r="A42" s="25" t="s">
        <v>72</v>
      </c>
      <c r="B42" s="37" t="n">
        <v>40922</v>
      </c>
      <c r="C42" s="27" t="n">
        <v>9.27611175354943</v>
      </c>
      <c r="D42" s="28" t="s">
        <v>71</v>
      </c>
      <c r="E42" s="29" t="s">
        <v>46</v>
      </c>
      <c r="F42" s="30" t="n">
        <v>0.125153</v>
      </c>
      <c r="G42" s="30" t="n">
        <v>28.51</v>
      </c>
      <c r="H42" s="30" t="n">
        <v>0.43897930550684</v>
      </c>
      <c r="I42" s="30" t="n">
        <v>61.81977</v>
      </c>
      <c r="J42" s="30" t="n">
        <v>51.2432533333333</v>
      </c>
      <c r="K42" s="31" t="n">
        <v>0.7451</v>
      </c>
      <c r="L42" s="31" t="n">
        <v>1.4992631</v>
      </c>
      <c r="M42" s="31" t="n">
        <v>1.37681181165661</v>
      </c>
      <c r="N42" s="31" t="n">
        <v>0</v>
      </c>
      <c r="O42" s="31" t="n">
        <v>0</v>
      </c>
      <c r="P42" s="31" t="n">
        <v>8.08522778181199</v>
      </c>
      <c r="Q42" s="31" t="n">
        <v>0</v>
      </c>
      <c r="R42" s="31" t="n">
        <v>5.35641017917559</v>
      </c>
      <c r="S42" s="31" t="n">
        <v>4.38172444375247</v>
      </c>
      <c r="T42" s="31" t="n">
        <v>6.42506228366696</v>
      </c>
      <c r="U42" s="31" t="n">
        <v>0</v>
      </c>
      <c r="V42" s="31" t="n">
        <v>0</v>
      </c>
      <c r="W42" s="31" t="n">
        <v>0</v>
      </c>
      <c r="X42" s="31" t="n">
        <v>8.79236533922203</v>
      </c>
      <c r="Y42" s="31" t="n">
        <v>3.00499678455731</v>
      </c>
      <c r="Z42" s="31" t="n">
        <v>3.77496404367362</v>
      </c>
      <c r="AA42" s="31" t="n">
        <v>0</v>
      </c>
      <c r="AB42" s="31" t="n">
        <f aca="false">SUM(K42:AA42)</f>
        <v>43.4419257675166</v>
      </c>
      <c r="AC42" s="31" t="n">
        <f aca="false">SUM(K42:O42)</f>
        <v>3.62117491165661</v>
      </c>
      <c r="AD42" s="31" t="n">
        <f aca="false">SUM(P42:W42)</f>
        <v>24.248424688407</v>
      </c>
      <c r="AE42" s="32" t="n">
        <f aca="false">(C42*K42)/1000</f>
        <v>0.00691163086756968</v>
      </c>
      <c r="AF42" s="31"/>
      <c r="AG42" s="30" t="n">
        <f aca="false">(K42)/(K42+L42)</f>
        <v>0.331987279598386</v>
      </c>
      <c r="AH42" s="30" t="n">
        <f aca="false">X42/(AC42+X42)</f>
        <v>0.708288301445649</v>
      </c>
      <c r="AI42" s="30" t="n">
        <f aca="false">AD42/(AD42+X42)</f>
        <v>0.789823041983843</v>
      </c>
      <c r="AJ42" s="30" t="n">
        <f aca="false">P42/(P42+X42)</f>
        <v>0.479050995235548</v>
      </c>
      <c r="AK42" s="30" t="n">
        <f aca="false">AC42/(AC42+AD42)</f>
        <v>0.098771981197775</v>
      </c>
      <c r="AL42" s="33" t="n">
        <f aca="false">(K42+L42)/(K42+L42+Y42)</f>
        <v>0.427549863099026</v>
      </c>
      <c r="AM42" s="33"/>
      <c r="AN42" s="34" t="n">
        <f aca="false">K42/(M42+K42)</f>
        <v>0.351145601766686</v>
      </c>
      <c r="AO42" s="30" t="n">
        <f aca="false">(K42+L42)/(Y42+X42)</f>
        <v>0.190242791265698</v>
      </c>
      <c r="AP42" s="30" t="n">
        <f aca="false">P42/(M42+P42)</f>
        <v>0.854491011366409</v>
      </c>
      <c r="AQ42" s="35"/>
      <c r="AR42" s="0"/>
      <c r="AS42" s="0"/>
      <c r="AT42" s="0"/>
      <c r="AU42" s="0"/>
      <c r="AV42" s="0"/>
      <c r="AW42" s="0"/>
      <c r="AX42" s="0"/>
      <c r="AY42" s="0"/>
      <c r="AZ42" s="0"/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  <c r="IX42" s="0"/>
      <c r="IY42" s="0"/>
      <c r="IZ42" s="0"/>
      <c r="JA42" s="0"/>
      <c r="JB42" s="0"/>
      <c r="JC42" s="0"/>
      <c r="JD42" s="0"/>
      <c r="JE42" s="0"/>
      <c r="JF42" s="0"/>
      <c r="JG42" s="0"/>
      <c r="JH42" s="0"/>
      <c r="JI42" s="0"/>
      <c r="JJ42" s="0"/>
      <c r="JK42" s="0"/>
      <c r="JL42" s="0"/>
      <c r="JM42" s="0"/>
      <c r="JN42" s="0"/>
      <c r="JO42" s="0"/>
      <c r="JP42" s="0"/>
      <c r="JQ42" s="0"/>
      <c r="JR42" s="0"/>
      <c r="JS42" s="0"/>
      <c r="JT42" s="0"/>
      <c r="JU42" s="0"/>
      <c r="JV42" s="0"/>
      <c r="JW42" s="0"/>
      <c r="JX42" s="0"/>
      <c r="JY42" s="0"/>
      <c r="JZ42" s="0"/>
      <c r="KA42" s="0"/>
      <c r="KB42" s="0"/>
      <c r="KC42" s="0"/>
      <c r="KD42" s="0"/>
      <c r="KE42" s="0"/>
      <c r="KF42" s="0"/>
      <c r="KG42" s="0"/>
      <c r="KH42" s="0"/>
      <c r="KI42" s="0"/>
      <c r="KJ42" s="0"/>
      <c r="KK42" s="0"/>
      <c r="KL42" s="0"/>
      <c r="KM42" s="0"/>
      <c r="KN42" s="0"/>
      <c r="KO42" s="0"/>
      <c r="KP42" s="0"/>
      <c r="KQ42" s="0"/>
      <c r="KR42" s="0"/>
      <c r="KS42" s="0"/>
      <c r="KT42" s="0"/>
      <c r="KU42" s="0"/>
      <c r="KV42" s="0"/>
      <c r="KW42" s="0"/>
      <c r="KX42" s="0"/>
      <c r="KY42" s="0"/>
      <c r="KZ42" s="0"/>
      <c r="LA42" s="0"/>
      <c r="LB42" s="0"/>
      <c r="LC42" s="0"/>
      <c r="LD42" s="0"/>
      <c r="LE42" s="0"/>
      <c r="LF42" s="0"/>
      <c r="LG42" s="0"/>
      <c r="LH42" s="0"/>
      <c r="LI42" s="0"/>
      <c r="LJ42" s="0"/>
      <c r="LK42" s="0"/>
      <c r="LL42" s="0"/>
      <c r="LM42" s="0"/>
      <c r="LN42" s="0"/>
      <c r="LO42" s="0"/>
      <c r="LP42" s="0"/>
      <c r="LQ42" s="0"/>
      <c r="LR42" s="0"/>
      <c r="LS42" s="0"/>
      <c r="LT42" s="0"/>
      <c r="LU42" s="0"/>
      <c r="LV42" s="0"/>
      <c r="LW42" s="0"/>
      <c r="LX42" s="0"/>
      <c r="LY42" s="0"/>
      <c r="LZ42" s="0"/>
      <c r="MA42" s="0"/>
      <c r="MB42" s="0"/>
      <c r="MC42" s="0"/>
      <c r="MD42" s="0"/>
      <c r="ME42" s="0"/>
      <c r="MF42" s="0"/>
      <c r="MG42" s="0"/>
      <c r="MH42" s="0"/>
      <c r="MI42" s="0"/>
      <c r="MJ42" s="0"/>
      <c r="MK42" s="0"/>
      <c r="ML42" s="0"/>
      <c r="MM42" s="0"/>
      <c r="MN42" s="0"/>
      <c r="MO42" s="0"/>
      <c r="MP42" s="0"/>
      <c r="MQ42" s="0"/>
      <c r="MR42" s="0"/>
      <c r="MS42" s="0"/>
      <c r="MT42" s="0"/>
      <c r="MU42" s="0"/>
      <c r="MV42" s="0"/>
      <c r="MW42" s="0"/>
      <c r="MX42" s="0"/>
      <c r="MY42" s="0"/>
      <c r="MZ42" s="0"/>
      <c r="NA42" s="0"/>
      <c r="NB42" s="0"/>
      <c r="NC42" s="0"/>
      <c r="ND42" s="0"/>
      <c r="NE42" s="0"/>
      <c r="NF42" s="0"/>
      <c r="NG42" s="0"/>
      <c r="NH42" s="0"/>
      <c r="NI42" s="0"/>
      <c r="NJ42" s="0"/>
      <c r="NK42" s="0"/>
      <c r="NL42" s="0"/>
      <c r="NM42" s="0"/>
      <c r="NN42" s="0"/>
      <c r="NO42" s="0"/>
      <c r="NP42" s="0"/>
      <c r="NQ42" s="0"/>
      <c r="NR42" s="0"/>
      <c r="NS42" s="0"/>
      <c r="NT42" s="0"/>
      <c r="NU42" s="0"/>
      <c r="NV42" s="0"/>
      <c r="NW42" s="0"/>
      <c r="NX42" s="0"/>
      <c r="NY42" s="0"/>
      <c r="NZ42" s="0"/>
      <c r="OA42" s="0"/>
      <c r="OB42" s="0"/>
      <c r="OC42" s="0"/>
      <c r="OD42" s="0"/>
      <c r="OE42" s="0"/>
      <c r="OF42" s="0"/>
      <c r="OG42" s="0"/>
      <c r="OH42" s="0"/>
      <c r="OI42" s="0"/>
      <c r="OJ42" s="0"/>
      <c r="OK42" s="0"/>
      <c r="OL42" s="0"/>
      <c r="OM42" s="0"/>
      <c r="ON42" s="0"/>
      <c r="OO42" s="0"/>
      <c r="OP42" s="0"/>
      <c r="OQ42" s="0"/>
      <c r="OR42" s="0"/>
      <c r="OS42" s="0"/>
      <c r="OT42" s="0"/>
      <c r="OU42" s="0"/>
      <c r="OV42" s="0"/>
      <c r="OW42" s="0"/>
      <c r="OX42" s="0"/>
      <c r="OY42" s="0"/>
      <c r="OZ42" s="0"/>
      <c r="PA42" s="0"/>
      <c r="PB42" s="0"/>
      <c r="PC42" s="0"/>
      <c r="PD42" s="0"/>
      <c r="PE42" s="0"/>
      <c r="PF42" s="0"/>
      <c r="PG42" s="0"/>
      <c r="PH42" s="0"/>
      <c r="PI42" s="0"/>
      <c r="PJ42" s="0"/>
      <c r="PK42" s="0"/>
      <c r="PL42" s="0"/>
      <c r="PM42" s="0"/>
      <c r="PN42" s="0"/>
      <c r="PO42" s="0"/>
      <c r="PP42" s="0"/>
      <c r="PQ42" s="0"/>
      <c r="PR42" s="0"/>
      <c r="PS42" s="0"/>
      <c r="PT42" s="0"/>
      <c r="PU42" s="0"/>
      <c r="PV42" s="0"/>
      <c r="PW42" s="0"/>
      <c r="PX42" s="0"/>
      <c r="PY42" s="0"/>
      <c r="PZ42" s="0"/>
      <c r="QA42" s="0"/>
      <c r="QB42" s="0"/>
      <c r="QC42" s="0"/>
      <c r="QD42" s="0"/>
      <c r="QE42" s="0"/>
      <c r="QF42" s="0"/>
      <c r="QG42" s="0"/>
      <c r="QH42" s="0"/>
      <c r="QI42" s="0"/>
      <c r="QJ42" s="0"/>
      <c r="QK42" s="0"/>
      <c r="QL42" s="0"/>
      <c r="QM42" s="0"/>
      <c r="QN42" s="0"/>
      <c r="QO42" s="0"/>
      <c r="QP42" s="0"/>
      <c r="QQ42" s="0"/>
      <c r="QR42" s="0"/>
      <c r="QS42" s="0"/>
      <c r="QT42" s="0"/>
      <c r="QU42" s="0"/>
      <c r="QV42" s="0"/>
      <c r="QW42" s="0"/>
      <c r="QX42" s="0"/>
      <c r="QY42" s="0"/>
      <c r="QZ42" s="0"/>
      <c r="RA42" s="0"/>
      <c r="RB42" s="0"/>
      <c r="RC42" s="0"/>
      <c r="RD42" s="0"/>
      <c r="RE42" s="0"/>
      <c r="RF42" s="0"/>
      <c r="RG42" s="0"/>
      <c r="RH42" s="0"/>
      <c r="RI42" s="0"/>
      <c r="RJ42" s="0"/>
      <c r="RK42" s="0"/>
      <c r="RL42" s="0"/>
      <c r="RM42" s="0"/>
      <c r="RN42" s="0"/>
      <c r="RO42" s="0"/>
      <c r="RP42" s="0"/>
      <c r="RQ42" s="0"/>
      <c r="RR42" s="0"/>
      <c r="RS42" s="0"/>
      <c r="RT42" s="0"/>
      <c r="RU42" s="0"/>
      <c r="RV42" s="0"/>
      <c r="RW42" s="0"/>
      <c r="RX42" s="0"/>
      <c r="RY42" s="0"/>
      <c r="RZ42" s="0"/>
      <c r="SA42" s="0"/>
      <c r="SB42" s="0"/>
      <c r="SC42" s="0"/>
      <c r="SD42" s="0"/>
      <c r="SE42" s="0"/>
      <c r="SF42" s="0"/>
      <c r="SG42" s="0"/>
      <c r="SH42" s="0"/>
      <c r="SI42" s="0"/>
      <c r="SJ42" s="0"/>
      <c r="SK42" s="0"/>
      <c r="SL42" s="0"/>
      <c r="SM42" s="0"/>
      <c r="SN42" s="0"/>
      <c r="SO42" s="0"/>
      <c r="SP42" s="0"/>
      <c r="SQ42" s="0"/>
      <c r="SR42" s="0"/>
      <c r="SS42" s="0"/>
      <c r="ST42" s="0"/>
      <c r="SU42" s="0"/>
      <c r="SV42" s="0"/>
      <c r="SW42" s="0"/>
      <c r="SX42" s="0"/>
      <c r="SY42" s="0"/>
      <c r="SZ42" s="0"/>
      <c r="TA42" s="0"/>
      <c r="TB42" s="0"/>
      <c r="TC42" s="0"/>
      <c r="TD42" s="0"/>
      <c r="TE42" s="0"/>
      <c r="TF42" s="0"/>
      <c r="TG42" s="0"/>
      <c r="TH42" s="0"/>
      <c r="TI42" s="0"/>
      <c r="TJ42" s="0"/>
      <c r="TK42" s="0"/>
      <c r="TL42" s="0"/>
      <c r="TM42" s="0"/>
      <c r="TN42" s="0"/>
      <c r="TO42" s="0"/>
      <c r="TP42" s="0"/>
      <c r="TQ42" s="0"/>
      <c r="TR42" s="0"/>
      <c r="TS42" s="0"/>
      <c r="TT42" s="0"/>
      <c r="TU42" s="0"/>
      <c r="TV42" s="0"/>
      <c r="TW42" s="0"/>
      <c r="TX42" s="0"/>
      <c r="TY42" s="0"/>
      <c r="TZ42" s="0"/>
      <c r="UA42" s="0"/>
      <c r="UB42" s="0"/>
      <c r="UC42" s="0"/>
      <c r="UD42" s="0"/>
      <c r="UE42" s="0"/>
      <c r="UF42" s="0"/>
      <c r="UG42" s="0"/>
      <c r="UH42" s="0"/>
      <c r="UI42" s="0"/>
      <c r="UJ42" s="0"/>
      <c r="UK42" s="0"/>
      <c r="UL42" s="0"/>
      <c r="UM42" s="0"/>
      <c r="UN42" s="0"/>
      <c r="UO42" s="0"/>
      <c r="UP42" s="0"/>
      <c r="UQ42" s="0"/>
      <c r="UR42" s="0"/>
      <c r="US42" s="0"/>
      <c r="UT42" s="0"/>
      <c r="UU42" s="0"/>
      <c r="UV42" s="0"/>
      <c r="UW42" s="0"/>
      <c r="UX42" s="0"/>
      <c r="UY42" s="0"/>
      <c r="UZ42" s="0"/>
      <c r="VA42" s="0"/>
      <c r="VB42" s="0"/>
      <c r="VC42" s="0"/>
      <c r="VD42" s="0"/>
      <c r="VE42" s="0"/>
      <c r="VF42" s="0"/>
      <c r="VG42" s="0"/>
      <c r="VH42" s="0"/>
      <c r="VI42" s="0"/>
      <c r="VJ42" s="0"/>
      <c r="VK42" s="0"/>
      <c r="VL42" s="0"/>
      <c r="VM42" s="0"/>
      <c r="VN42" s="0"/>
      <c r="VO42" s="0"/>
      <c r="VP42" s="0"/>
      <c r="VQ42" s="0"/>
      <c r="VR42" s="0"/>
      <c r="VS42" s="0"/>
      <c r="VT42" s="0"/>
      <c r="VU42" s="0"/>
      <c r="VV42" s="0"/>
      <c r="VW42" s="0"/>
      <c r="VX42" s="0"/>
      <c r="VY42" s="0"/>
      <c r="VZ42" s="0"/>
      <c r="WA42" s="0"/>
      <c r="WB42" s="0"/>
      <c r="WC42" s="0"/>
      <c r="WD42" s="0"/>
      <c r="WE42" s="0"/>
      <c r="WF42" s="0"/>
      <c r="WG42" s="0"/>
      <c r="WH42" s="0"/>
      <c r="WI42" s="0"/>
      <c r="WJ42" s="0"/>
      <c r="WK42" s="0"/>
      <c r="WL42" s="0"/>
      <c r="WM42" s="0"/>
      <c r="WN42" s="0"/>
      <c r="WO42" s="0"/>
      <c r="WP42" s="0"/>
      <c r="WQ42" s="0"/>
      <c r="WR42" s="0"/>
      <c r="WS42" s="0"/>
      <c r="WT42" s="0"/>
      <c r="WU42" s="0"/>
      <c r="WV42" s="0"/>
      <c r="WW42" s="0"/>
      <c r="WX42" s="0"/>
      <c r="WY42" s="0"/>
      <c r="WZ42" s="0"/>
      <c r="XA42" s="0"/>
      <c r="XB42" s="0"/>
      <c r="XC42" s="0"/>
      <c r="XD42" s="0"/>
      <c r="XE42" s="0"/>
      <c r="XF42" s="0"/>
      <c r="XG42" s="0"/>
      <c r="XH42" s="0"/>
      <c r="XI42" s="0"/>
      <c r="XJ42" s="0"/>
      <c r="XK42" s="0"/>
      <c r="XL42" s="0"/>
      <c r="XM42" s="0"/>
      <c r="XN42" s="0"/>
      <c r="XO42" s="0"/>
      <c r="XP42" s="0"/>
      <c r="XQ42" s="0"/>
      <c r="XR42" s="0"/>
      <c r="XS42" s="0"/>
      <c r="XT42" s="0"/>
      <c r="XU42" s="0"/>
      <c r="XV42" s="0"/>
      <c r="XW42" s="0"/>
      <c r="XX42" s="0"/>
      <c r="XY42" s="0"/>
      <c r="XZ42" s="0"/>
      <c r="YA42" s="0"/>
      <c r="YB42" s="0"/>
      <c r="YC42" s="0"/>
      <c r="YD42" s="0"/>
      <c r="YE42" s="0"/>
      <c r="YF42" s="0"/>
      <c r="YG42" s="0"/>
      <c r="YH42" s="0"/>
      <c r="YI42" s="0"/>
      <c r="YJ42" s="0"/>
      <c r="YK42" s="0"/>
      <c r="YL42" s="0"/>
      <c r="YM42" s="0"/>
      <c r="YN42" s="0"/>
      <c r="YO42" s="0"/>
      <c r="YP42" s="0"/>
      <c r="YQ42" s="0"/>
      <c r="YR42" s="0"/>
      <c r="YS42" s="0"/>
      <c r="YT42" s="0"/>
      <c r="YU42" s="0"/>
      <c r="YV42" s="0"/>
      <c r="YW42" s="0"/>
      <c r="YX42" s="0"/>
      <c r="YY42" s="0"/>
      <c r="YZ42" s="0"/>
      <c r="ZA42" s="0"/>
      <c r="ZB42" s="0"/>
      <c r="ZC42" s="0"/>
      <c r="ZD42" s="0"/>
      <c r="ZE42" s="0"/>
      <c r="ZF42" s="0"/>
      <c r="ZG42" s="0"/>
      <c r="ZH42" s="0"/>
      <c r="ZI42" s="0"/>
      <c r="ZJ42" s="0"/>
      <c r="ZK42" s="0"/>
      <c r="ZL42" s="0"/>
      <c r="ZM42" s="0"/>
      <c r="ZN42" s="0"/>
      <c r="ZO42" s="0"/>
      <c r="ZP42" s="0"/>
      <c r="ZQ42" s="0"/>
      <c r="ZR42" s="0"/>
      <c r="ZS42" s="0"/>
      <c r="ZT42" s="0"/>
      <c r="ZU42" s="0"/>
      <c r="ZV42" s="0"/>
      <c r="ZW42" s="0"/>
      <c r="ZX42" s="0"/>
      <c r="ZY42" s="0"/>
      <c r="ZZ42" s="0"/>
      <c r="AAA42" s="0"/>
      <c r="AAB42" s="0"/>
      <c r="AAC42" s="0"/>
      <c r="AAD42" s="0"/>
      <c r="AAE42" s="0"/>
      <c r="AAF42" s="0"/>
      <c r="AAG42" s="0"/>
      <c r="AAH42" s="0"/>
      <c r="AAI42" s="0"/>
      <c r="AAJ42" s="0"/>
      <c r="AAK42" s="0"/>
      <c r="AAL42" s="0"/>
      <c r="AAM42" s="0"/>
      <c r="AAN42" s="0"/>
      <c r="AAO42" s="0"/>
      <c r="AAP42" s="0"/>
      <c r="AAQ42" s="0"/>
      <c r="AAR42" s="0"/>
      <c r="AAS42" s="0"/>
      <c r="AAT42" s="0"/>
      <c r="AAU42" s="0"/>
      <c r="AAV42" s="0"/>
      <c r="AAW42" s="0"/>
      <c r="AAX42" s="0"/>
      <c r="AAY42" s="0"/>
      <c r="AAZ42" s="0"/>
      <c r="ABA42" s="0"/>
      <c r="ABB42" s="0"/>
      <c r="ABC42" s="0"/>
      <c r="ABD42" s="0"/>
      <c r="ABE42" s="0"/>
      <c r="ABF42" s="0"/>
      <c r="ABG42" s="0"/>
      <c r="ABH42" s="0"/>
      <c r="ABI42" s="0"/>
      <c r="ABJ42" s="0"/>
      <c r="ABK42" s="0"/>
      <c r="ABL42" s="0"/>
      <c r="ABM42" s="0"/>
      <c r="ABN42" s="0"/>
      <c r="ABO42" s="0"/>
      <c r="ABP42" s="0"/>
      <c r="ABQ42" s="0"/>
      <c r="ABR42" s="0"/>
      <c r="ABS42" s="0"/>
      <c r="ABT42" s="0"/>
      <c r="ABU42" s="0"/>
      <c r="ABV42" s="0"/>
      <c r="ABW42" s="0"/>
      <c r="ABX42" s="0"/>
      <c r="ABY42" s="0"/>
      <c r="ABZ42" s="0"/>
      <c r="ACA42" s="0"/>
      <c r="ACB42" s="0"/>
      <c r="ACC42" s="0"/>
      <c r="ACD42" s="0"/>
      <c r="ACE42" s="0"/>
      <c r="ACF42" s="0"/>
      <c r="ACG42" s="0"/>
      <c r="ACH42" s="0"/>
      <c r="ACI42" s="0"/>
      <c r="ACJ42" s="0"/>
      <c r="ACK42" s="0"/>
      <c r="ACL42" s="0"/>
      <c r="ACM42" s="0"/>
      <c r="ACN42" s="0"/>
      <c r="ACO42" s="0"/>
      <c r="ACP42" s="0"/>
      <c r="ACQ42" s="0"/>
      <c r="ACR42" s="0"/>
      <c r="ACS42" s="0"/>
      <c r="ACT42" s="0"/>
      <c r="ACU42" s="0"/>
      <c r="ACV42" s="0"/>
      <c r="ACW42" s="0"/>
      <c r="ACX42" s="0"/>
      <c r="ACY42" s="0"/>
      <c r="ACZ42" s="0"/>
      <c r="ADA42" s="0"/>
      <c r="ADB42" s="0"/>
      <c r="ADC42" s="0"/>
      <c r="ADD42" s="0"/>
      <c r="ADE42" s="0"/>
      <c r="ADF42" s="0"/>
      <c r="ADG42" s="0"/>
      <c r="ADH42" s="0"/>
      <c r="ADI42" s="0"/>
      <c r="ADJ42" s="0"/>
      <c r="ADK42" s="0"/>
      <c r="ADL42" s="0"/>
      <c r="ADM42" s="0"/>
      <c r="ADN42" s="0"/>
      <c r="ADO42" s="0"/>
      <c r="ADP42" s="0"/>
      <c r="ADQ42" s="0"/>
      <c r="ADR42" s="0"/>
      <c r="ADS42" s="0"/>
      <c r="ADT42" s="0"/>
      <c r="ADU42" s="0"/>
      <c r="ADV42" s="0"/>
      <c r="ADW42" s="0"/>
      <c r="ADX42" s="0"/>
      <c r="ADY42" s="0"/>
      <c r="ADZ42" s="0"/>
      <c r="AEA42" s="0"/>
      <c r="AEB42" s="0"/>
      <c r="AEC42" s="0"/>
      <c r="AED42" s="0"/>
      <c r="AEE42" s="0"/>
      <c r="AEF42" s="0"/>
      <c r="AEG42" s="0"/>
      <c r="AEH42" s="0"/>
      <c r="AEI42" s="0"/>
      <c r="AEJ42" s="0"/>
      <c r="AEK42" s="0"/>
      <c r="AEL42" s="0"/>
      <c r="AEM42" s="0"/>
      <c r="AEN42" s="0"/>
      <c r="AEO42" s="0"/>
      <c r="AEP42" s="0"/>
      <c r="AEQ42" s="0"/>
      <c r="AER42" s="0"/>
      <c r="AES42" s="0"/>
      <c r="AET42" s="0"/>
      <c r="AEU42" s="0"/>
      <c r="AEV42" s="0"/>
      <c r="AEW42" s="0"/>
      <c r="AEX42" s="0"/>
      <c r="AEY42" s="0"/>
      <c r="AEZ42" s="0"/>
      <c r="AFA42" s="0"/>
      <c r="AFB42" s="0"/>
      <c r="AFC42" s="0"/>
      <c r="AFD42" s="0"/>
      <c r="AFE42" s="0"/>
      <c r="AFF42" s="0"/>
      <c r="AFG42" s="0"/>
      <c r="AFH42" s="0"/>
      <c r="AFI42" s="0"/>
      <c r="AFJ42" s="0"/>
      <c r="AFK42" s="0"/>
      <c r="AFL42" s="0"/>
      <c r="AFM42" s="0"/>
      <c r="AFN42" s="0"/>
      <c r="AFO42" s="0"/>
      <c r="AFP42" s="0"/>
      <c r="AFQ42" s="0"/>
      <c r="AFR42" s="0"/>
      <c r="AFS42" s="0"/>
      <c r="AFT42" s="0"/>
      <c r="AFU42" s="0"/>
      <c r="AFV42" s="0"/>
      <c r="AFW42" s="0"/>
      <c r="AFX42" s="0"/>
      <c r="AFY42" s="0"/>
      <c r="AFZ42" s="0"/>
      <c r="AGA42" s="0"/>
      <c r="AGB42" s="0"/>
      <c r="AGC42" s="0"/>
      <c r="AGD42" s="0"/>
      <c r="AGE42" s="0"/>
      <c r="AGF42" s="0"/>
      <c r="AGG42" s="0"/>
      <c r="AGH42" s="0"/>
      <c r="AGI42" s="0"/>
      <c r="AGJ42" s="0"/>
      <c r="AGK42" s="0"/>
      <c r="AGL42" s="0"/>
      <c r="AGM42" s="0"/>
      <c r="AGN42" s="0"/>
      <c r="AGO42" s="0"/>
      <c r="AGP42" s="0"/>
      <c r="AGQ42" s="0"/>
      <c r="AGR42" s="0"/>
      <c r="AGS42" s="0"/>
      <c r="AGT42" s="0"/>
      <c r="AGU42" s="0"/>
      <c r="AGV42" s="0"/>
      <c r="AGW42" s="0"/>
      <c r="AGX42" s="0"/>
      <c r="AGY42" s="0"/>
      <c r="AGZ42" s="0"/>
      <c r="AHA42" s="0"/>
      <c r="AHB42" s="0"/>
      <c r="AHC42" s="0"/>
      <c r="AHD42" s="0"/>
      <c r="AHE42" s="0"/>
      <c r="AHF42" s="0"/>
      <c r="AHG42" s="0"/>
      <c r="AHH42" s="0"/>
      <c r="AHI42" s="0"/>
      <c r="AHJ42" s="0"/>
      <c r="AHK42" s="0"/>
      <c r="AHL42" s="0"/>
      <c r="AHM42" s="0"/>
      <c r="AHN42" s="0"/>
      <c r="AHO42" s="0"/>
      <c r="AHP42" s="0"/>
      <c r="AHQ42" s="0"/>
      <c r="AHR42" s="0"/>
      <c r="AHS42" s="0"/>
      <c r="AHT42" s="0"/>
      <c r="AHU42" s="0"/>
      <c r="AHV42" s="0"/>
      <c r="AHW42" s="0"/>
      <c r="AHX42" s="0"/>
      <c r="AHY42" s="0"/>
      <c r="AHZ42" s="0"/>
      <c r="AIA42" s="0"/>
      <c r="AIB42" s="0"/>
      <c r="AIC42" s="0"/>
      <c r="AID42" s="0"/>
      <c r="AIE42" s="0"/>
      <c r="AIF42" s="0"/>
      <c r="AIG42" s="0"/>
      <c r="AIH42" s="0"/>
      <c r="AII42" s="0"/>
      <c r="AIJ42" s="0"/>
      <c r="AIK42" s="0"/>
      <c r="AIL42" s="0"/>
      <c r="AIM42" s="0"/>
      <c r="AIN42" s="0"/>
      <c r="AIO42" s="0"/>
      <c r="AIP42" s="0"/>
      <c r="AIQ42" s="0"/>
      <c r="AIR42" s="0"/>
      <c r="AIS42" s="0"/>
      <c r="AIT42" s="0"/>
      <c r="AIU42" s="0"/>
      <c r="AIV42" s="0"/>
      <c r="AIW42" s="0"/>
      <c r="AIX42" s="0"/>
      <c r="AIY42" s="0"/>
      <c r="AIZ42" s="0"/>
      <c r="AJA42" s="0"/>
      <c r="AJB42" s="0"/>
      <c r="AJC42" s="0"/>
      <c r="AJD42" s="0"/>
      <c r="AJE42" s="0"/>
      <c r="AJF42" s="0"/>
      <c r="AJG42" s="0"/>
      <c r="AJH42" s="0"/>
      <c r="AJI42" s="0"/>
      <c r="AJJ42" s="0"/>
      <c r="AJK42" s="0"/>
      <c r="AJL42" s="0"/>
      <c r="AJM42" s="0"/>
      <c r="AJN42" s="0"/>
      <c r="AJO42" s="0"/>
      <c r="AJP42" s="0"/>
      <c r="AJQ42" s="0"/>
      <c r="AJR42" s="0"/>
      <c r="AJS42" s="0"/>
      <c r="AJT42" s="0"/>
      <c r="AJU42" s="0"/>
      <c r="AJV42" s="0"/>
      <c r="AJW42" s="0"/>
      <c r="AJX42" s="0"/>
      <c r="AJY42" s="0"/>
      <c r="AJZ42" s="0"/>
      <c r="AKA42" s="0"/>
      <c r="AKB42" s="0"/>
      <c r="AKC42" s="0"/>
      <c r="AKD42" s="0"/>
      <c r="AKE42" s="0"/>
      <c r="AKF42" s="0"/>
      <c r="AKG42" s="0"/>
      <c r="AKH42" s="0"/>
      <c r="AKI42" s="0"/>
      <c r="AKJ42" s="0"/>
      <c r="AKK42" s="0"/>
      <c r="AKL42" s="0"/>
      <c r="AKM42" s="0"/>
      <c r="AKN42" s="0"/>
      <c r="AKO42" s="0"/>
      <c r="AKP42" s="0"/>
      <c r="AKQ42" s="0"/>
      <c r="AKR42" s="0"/>
      <c r="AKS42" s="0"/>
      <c r="AKT42" s="0"/>
      <c r="AKU42" s="0"/>
      <c r="AKV42" s="0"/>
      <c r="AKW42" s="0"/>
      <c r="AKX42" s="0"/>
      <c r="AKY42" s="0"/>
      <c r="AKZ42" s="0"/>
      <c r="ALA42" s="0"/>
      <c r="ALB42" s="0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</row>
    <row r="43" customFormat="false" ht="13.8" hidden="false" customHeight="false" outlineLevel="0" collapsed="false">
      <c r="A43" s="38" t="s">
        <v>73</v>
      </c>
      <c r="B43" s="38" t="n">
        <v>40960</v>
      </c>
      <c r="C43" s="39" t="n">
        <v>2.93150684931507</v>
      </c>
      <c r="D43" s="28" t="s">
        <v>71</v>
      </c>
      <c r="E43" s="39" t="s">
        <v>46</v>
      </c>
      <c r="F43" s="39"/>
      <c r="G43" s="39"/>
      <c r="H43" s="40"/>
      <c r="I43" s="40"/>
      <c r="J43" s="40"/>
      <c r="K43" s="40" t="n">
        <v>0.256290070804651</v>
      </c>
      <c r="L43" s="40" t="n">
        <v>0.0633031111439534</v>
      </c>
      <c r="M43" s="40" t="n">
        <v>0.740366401075513</v>
      </c>
      <c r="N43" s="40" t="n">
        <v>0.393870969615061</v>
      </c>
      <c r="O43" s="40" t="n">
        <v>0</v>
      </c>
      <c r="P43" s="40" t="n">
        <v>0.943447370780038</v>
      </c>
      <c r="Q43" s="40" t="n">
        <v>0</v>
      </c>
      <c r="R43" s="40" t="n">
        <v>1.2632416715168</v>
      </c>
      <c r="S43" s="40" t="n">
        <v>0.653948462414177</v>
      </c>
      <c r="T43" s="40" t="n">
        <v>0.865659904035479</v>
      </c>
      <c r="U43" s="40" t="n">
        <v>0.0315706510489254</v>
      </c>
      <c r="V43" s="40" t="n">
        <v>0.005841</v>
      </c>
      <c r="W43" s="40" t="n">
        <v>0.054728</v>
      </c>
      <c r="X43" s="40" t="n">
        <v>2.34940942140831</v>
      </c>
      <c r="Y43" s="40" t="n">
        <v>0.165590884802447</v>
      </c>
      <c r="Z43" s="40" t="n">
        <v>3.37058504651925</v>
      </c>
      <c r="AA43" s="40" t="n">
        <v>0</v>
      </c>
      <c r="AB43" s="40" t="n">
        <f aca="false">SUM(K43:AA43)</f>
        <v>11.1578529651646</v>
      </c>
      <c r="AC43" s="31" t="n">
        <f aca="false">SUM(K43:O43)</f>
        <v>1.45383055263918</v>
      </c>
      <c r="AD43" s="31" t="n">
        <f aca="false">SUM(P43:W43)</f>
        <v>3.81843705979542</v>
      </c>
      <c r="AE43" s="32" t="n">
        <f aca="false">(C43*K43)/1000</f>
        <v>0.000751316097975279</v>
      </c>
      <c r="AF43" s="39"/>
      <c r="AG43" s="30" t="n">
        <f aca="false">(K43)/(K43+L43)</f>
        <v>0.801925964884528</v>
      </c>
      <c r="AH43" s="30" t="n">
        <f aca="false">X43/(AC43+X43)</f>
        <v>0.617738937705794</v>
      </c>
      <c r="AI43" s="30" t="n">
        <f aca="false">AD43/(AD43+X43)</f>
        <v>0.725365198978085</v>
      </c>
      <c r="AJ43" s="30" t="n">
        <f aca="false">P43/(P43+X43)</f>
        <v>0.286513331833374</v>
      </c>
      <c r="AK43" s="30" t="n">
        <f aca="false">AC43/(AC43+AD43)</f>
        <v>0.189817694043284</v>
      </c>
      <c r="AL43" s="33" t="n">
        <f aca="false">(K43+L43)/(K43+L43+Y43)</f>
        <v>0.658705023206355</v>
      </c>
      <c r="AM43" s="33" t="n">
        <f aca="false">(K43)/(X43+K43)</f>
        <v>0.0983574934755773</v>
      </c>
      <c r="AN43" s="34" t="n">
        <f aca="false">K43/(M43+K43)</f>
        <v>0.257149858587852</v>
      </c>
      <c r="AO43" s="30" t="n">
        <f aca="false">(K43+L43)/(Y43+X43)</f>
        <v>0.127074808364585</v>
      </c>
      <c r="AP43" s="30" t="n">
        <f aca="false">P43/(M43+P43)</f>
        <v>0.56030386884196</v>
      </c>
      <c r="AQ43" s="35" t="n">
        <f aca="false">Y43/(Y43+X43)</f>
        <v>0.065841298068045</v>
      </c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  <c r="IX43" s="0"/>
      <c r="IY43" s="0"/>
      <c r="IZ43" s="0"/>
      <c r="JA43" s="0"/>
      <c r="JB43" s="0"/>
      <c r="JC43" s="0"/>
      <c r="JD43" s="0"/>
      <c r="JE43" s="0"/>
      <c r="JF43" s="0"/>
      <c r="JG43" s="0"/>
      <c r="JH43" s="0"/>
      <c r="JI43" s="0"/>
      <c r="JJ43" s="0"/>
      <c r="JK43" s="0"/>
      <c r="JL43" s="0"/>
      <c r="JM43" s="0"/>
      <c r="JN43" s="0"/>
      <c r="JO43" s="0"/>
      <c r="JP43" s="0"/>
      <c r="JQ43" s="0"/>
      <c r="JR43" s="0"/>
      <c r="JS43" s="0"/>
      <c r="JT43" s="0"/>
      <c r="JU43" s="0"/>
      <c r="JV43" s="0"/>
      <c r="JW43" s="0"/>
      <c r="JX43" s="0"/>
      <c r="JY43" s="0"/>
      <c r="JZ43" s="0"/>
      <c r="KA43" s="0"/>
      <c r="KB43" s="0"/>
      <c r="KC43" s="0"/>
      <c r="KD43" s="0"/>
      <c r="KE43" s="0"/>
      <c r="KF43" s="0"/>
      <c r="KG43" s="0"/>
      <c r="KH43" s="0"/>
      <c r="KI43" s="0"/>
      <c r="KJ43" s="0"/>
      <c r="KK43" s="0"/>
      <c r="KL43" s="0"/>
      <c r="KM43" s="0"/>
      <c r="KN43" s="0"/>
      <c r="KO43" s="0"/>
      <c r="KP43" s="0"/>
      <c r="KQ43" s="0"/>
      <c r="KR43" s="0"/>
      <c r="KS43" s="0"/>
      <c r="KT43" s="0"/>
      <c r="KU43" s="0"/>
      <c r="KV43" s="0"/>
      <c r="KW43" s="0"/>
      <c r="KX43" s="0"/>
      <c r="KY43" s="0"/>
      <c r="KZ43" s="0"/>
      <c r="LA43" s="0"/>
      <c r="LB43" s="0"/>
      <c r="LC43" s="0"/>
      <c r="LD43" s="0"/>
      <c r="LE43" s="0"/>
      <c r="LF43" s="0"/>
      <c r="LG43" s="0"/>
      <c r="LH43" s="0"/>
      <c r="LI43" s="0"/>
      <c r="LJ43" s="0"/>
      <c r="LK43" s="0"/>
      <c r="LL43" s="0"/>
      <c r="LM43" s="0"/>
      <c r="LN43" s="0"/>
      <c r="LO43" s="0"/>
      <c r="LP43" s="0"/>
      <c r="LQ43" s="0"/>
      <c r="LR43" s="0"/>
      <c r="LS43" s="0"/>
      <c r="LT43" s="0"/>
      <c r="LU43" s="0"/>
      <c r="LV43" s="0"/>
      <c r="LW43" s="0"/>
      <c r="LX43" s="0"/>
      <c r="LY43" s="0"/>
      <c r="LZ43" s="0"/>
      <c r="MA43" s="0"/>
      <c r="MB43" s="0"/>
      <c r="MC43" s="0"/>
      <c r="MD43" s="0"/>
      <c r="ME43" s="0"/>
      <c r="MF43" s="0"/>
      <c r="MG43" s="0"/>
      <c r="MH43" s="0"/>
      <c r="MI43" s="0"/>
      <c r="MJ43" s="0"/>
      <c r="MK43" s="0"/>
      <c r="ML43" s="0"/>
      <c r="MM43" s="0"/>
      <c r="MN43" s="0"/>
      <c r="MO43" s="0"/>
      <c r="MP43" s="0"/>
      <c r="MQ43" s="0"/>
      <c r="MR43" s="0"/>
      <c r="MS43" s="0"/>
      <c r="MT43" s="0"/>
      <c r="MU43" s="0"/>
      <c r="MV43" s="0"/>
      <c r="MW43" s="0"/>
      <c r="MX43" s="0"/>
      <c r="MY43" s="0"/>
      <c r="MZ43" s="0"/>
      <c r="NA43" s="0"/>
      <c r="NB43" s="0"/>
      <c r="NC43" s="0"/>
      <c r="ND43" s="0"/>
      <c r="NE43" s="0"/>
      <c r="NF43" s="0"/>
      <c r="NG43" s="0"/>
      <c r="NH43" s="0"/>
      <c r="NI43" s="0"/>
      <c r="NJ43" s="0"/>
      <c r="NK43" s="0"/>
      <c r="NL43" s="0"/>
      <c r="NM43" s="0"/>
      <c r="NN43" s="0"/>
      <c r="NO43" s="0"/>
      <c r="NP43" s="0"/>
      <c r="NQ43" s="0"/>
      <c r="NR43" s="0"/>
      <c r="NS43" s="0"/>
      <c r="NT43" s="0"/>
      <c r="NU43" s="0"/>
      <c r="NV43" s="0"/>
      <c r="NW43" s="0"/>
      <c r="NX43" s="0"/>
      <c r="NY43" s="0"/>
      <c r="NZ43" s="0"/>
      <c r="OA43" s="0"/>
      <c r="OB43" s="0"/>
      <c r="OC43" s="0"/>
      <c r="OD43" s="0"/>
      <c r="OE43" s="0"/>
      <c r="OF43" s="0"/>
      <c r="OG43" s="0"/>
      <c r="OH43" s="0"/>
      <c r="OI43" s="0"/>
      <c r="OJ43" s="0"/>
      <c r="OK43" s="0"/>
      <c r="OL43" s="0"/>
      <c r="OM43" s="0"/>
      <c r="ON43" s="0"/>
      <c r="OO43" s="0"/>
      <c r="OP43" s="0"/>
      <c r="OQ43" s="0"/>
      <c r="OR43" s="0"/>
      <c r="OS43" s="0"/>
      <c r="OT43" s="0"/>
      <c r="OU43" s="0"/>
      <c r="OV43" s="0"/>
      <c r="OW43" s="0"/>
      <c r="OX43" s="0"/>
      <c r="OY43" s="0"/>
      <c r="OZ43" s="0"/>
      <c r="PA43" s="0"/>
      <c r="PB43" s="0"/>
      <c r="PC43" s="0"/>
      <c r="PD43" s="0"/>
      <c r="PE43" s="0"/>
      <c r="PF43" s="0"/>
      <c r="PG43" s="0"/>
      <c r="PH43" s="0"/>
      <c r="PI43" s="0"/>
      <c r="PJ43" s="0"/>
      <c r="PK43" s="0"/>
      <c r="PL43" s="0"/>
      <c r="PM43" s="0"/>
      <c r="PN43" s="0"/>
      <c r="PO43" s="0"/>
      <c r="PP43" s="0"/>
      <c r="PQ43" s="0"/>
      <c r="PR43" s="0"/>
      <c r="PS43" s="0"/>
      <c r="PT43" s="0"/>
      <c r="PU43" s="0"/>
      <c r="PV43" s="0"/>
      <c r="PW43" s="0"/>
      <c r="PX43" s="0"/>
      <c r="PY43" s="0"/>
      <c r="PZ43" s="0"/>
      <c r="QA43" s="0"/>
      <c r="QB43" s="0"/>
      <c r="QC43" s="0"/>
      <c r="QD43" s="0"/>
      <c r="QE43" s="0"/>
      <c r="QF43" s="0"/>
      <c r="QG43" s="0"/>
      <c r="QH43" s="0"/>
      <c r="QI43" s="0"/>
      <c r="QJ43" s="0"/>
      <c r="QK43" s="0"/>
      <c r="QL43" s="0"/>
      <c r="QM43" s="0"/>
      <c r="QN43" s="0"/>
      <c r="QO43" s="0"/>
      <c r="QP43" s="0"/>
      <c r="QQ43" s="0"/>
      <c r="QR43" s="0"/>
      <c r="QS43" s="0"/>
      <c r="QT43" s="0"/>
      <c r="QU43" s="0"/>
      <c r="QV43" s="0"/>
      <c r="QW43" s="0"/>
      <c r="QX43" s="0"/>
      <c r="QY43" s="0"/>
      <c r="QZ43" s="0"/>
      <c r="RA43" s="0"/>
      <c r="RB43" s="0"/>
      <c r="RC43" s="0"/>
      <c r="RD43" s="0"/>
      <c r="RE43" s="0"/>
      <c r="RF43" s="0"/>
      <c r="RG43" s="0"/>
      <c r="RH43" s="0"/>
      <c r="RI43" s="0"/>
      <c r="RJ43" s="0"/>
      <c r="RK43" s="0"/>
      <c r="RL43" s="0"/>
      <c r="RM43" s="0"/>
      <c r="RN43" s="0"/>
      <c r="RO43" s="0"/>
      <c r="RP43" s="0"/>
      <c r="RQ43" s="0"/>
      <c r="RR43" s="0"/>
      <c r="RS43" s="0"/>
      <c r="RT43" s="0"/>
      <c r="RU43" s="0"/>
      <c r="RV43" s="0"/>
      <c r="RW43" s="0"/>
      <c r="RX43" s="0"/>
      <c r="RY43" s="0"/>
      <c r="RZ43" s="0"/>
      <c r="SA43" s="0"/>
      <c r="SB43" s="0"/>
      <c r="SC43" s="0"/>
      <c r="SD43" s="0"/>
      <c r="SE43" s="0"/>
      <c r="SF43" s="0"/>
      <c r="SG43" s="0"/>
      <c r="SH43" s="0"/>
      <c r="SI43" s="0"/>
      <c r="SJ43" s="0"/>
      <c r="SK43" s="0"/>
      <c r="SL43" s="0"/>
      <c r="SM43" s="0"/>
      <c r="SN43" s="0"/>
      <c r="SO43" s="0"/>
      <c r="SP43" s="0"/>
      <c r="SQ43" s="0"/>
      <c r="SR43" s="0"/>
      <c r="SS43" s="0"/>
      <c r="ST43" s="0"/>
      <c r="SU43" s="0"/>
      <c r="SV43" s="0"/>
      <c r="SW43" s="0"/>
      <c r="SX43" s="0"/>
      <c r="SY43" s="0"/>
      <c r="SZ43" s="0"/>
      <c r="TA43" s="0"/>
      <c r="TB43" s="0"/>
      <c r="TC43" s="0"/>
      <c r="TD43" s="0"/>
      <c r="TE43" s="0"/>
      <c r="TF43" s="0"/>
      <c r="TG43" s="0"/>
      <c r="TH43" s="0"/>
      <c r="TI43" s="0"/>
      <c r="TJ43" s="0"/>
      <c r="TK43" s="0"/>
      <c r="TL43" s="0"/>
      <c r="TM43" s="0"/>
      <c r="TN43" s="0"/>
      <c r="TO43" s="0"/>
      <c r="TP43" s="0"/>
      <c r="TQ43" s="0"/>
      <c r="TR43" s="0"/>
      <c r="TS43" s="0"/>
      <c r="TT43" s="0"/>
      <c r="TU43" s="0"/>
      <c r="TV43" s="0"/>
      <c r="TW43" s="0"/>
      <c r="TX43" s="0"/>
      <c r="TY43" s="0"/>
      <c r="TZ43" s="0"/>
      <c r="UA43" s="0"/>
      <c r="UB43" s="0"/>
      <c r="UC43" s="0"/>
      <c r="UD43" s="0"/>
      <c r="UE43" s="0"/>
      <c r="UF43" s="0"/>
      <c r="UG43" s="0"/>
      <c r="UH43" s="0"/>
      <c r="UI43" s="0"/>
      <c r="UJ43" s="0"/>
      <c r="UK43" s="0"/>
      <c r="UL43" s="0"/>
      <c r="UM43" s="0"/>
      <c r="UN43" s="0"/>
      <c r="UO43" s="0"/>
      <c r="UP43" s="0"/>
      <c r="UQ43" s="0"/>
      <c r="UR43" s="0"/>
      <c r="US43" s="0"/>
      <c r="UT43" s="0"/>
      <c r="UU43" s="0"/>
      <c r="UV43" s="0"/>
      <c r="UW43" s="0"/>
      <c r="UX43" s="0"/>
      <c r="UY43" s="0"/>
      <c r="UZ43" s="0"/>
      <c r="VA43" s="0"/>
      <c r="VB43" s="0"/>
      <c r="VC43" s="0"/>
      <c r="VD43" s="0"/>
      <c r="VE43" s="0"/>
      <c r="VF43" s="0"/>
      <c r="VG43" s="0"/>
      <c r="VH43" s="0"/>
      <c r="VI43" s="0"/>
      <c r="VJ43" s="0"/>
      <c r="VK43" s="0"/>
      <c r="VL43" s="0"/>
      <c r="VM43" s="0"/>
      <c r="VN43" s="0"/>
      <c r="VO43" s="0"/>
      <c r="VP43" s="0"/>
      <c r="VQ43" s="0"/>
      <c r="VR43" s="0"/>
      <c r="VS43" s="0"/>
      <c r="VT43" s="0"/>
      <c r="VU43" s="0"/>
      <c r="VV43" s="0"/>
      <c r="VW43" s="0"/>
      <c r="VX43" s="0"/>
      <c r="VY43" s="0"/>
      <c r="VZ43" s="0"/>
      <c r="WA43" s="0"/>
      <c r="WB43" s="0"/>
      <c r="WC43" s="0"/>
      <c r="WD43" s="0"/>
      <c r="WE43" s="0"/>
      <c r="WF43" s="0"/>
      <c r="WG43" s="0"/>
      <c r="WH43" s="0"/>
      <c r="WI43" s="0"/>
      <c r="WJ43" s="0"/>
      <c r="WK43" s="0"/>
      <c r="WL43" s="0"/>
      <c r="WM43" s="0"/>
      <c r="WN43" s="0"/>
      <c r="WO43" s="0"/>
      <c r="WP43" s="0"/>
      <c r="WQ43" s="0"/>
      <c r="WR43" s="0"/>
      <c r="WS43" s="0"/>
      <c r="WT43" s="0"/>
      <c r="WU43" s="0"/>
      <c r="WV43" s="0"/>
      <c r="WW43" s="0"/>
      <c r="WX43" s="0"/>
      <c r="WY43" s="0"/>
      <c r="WZ43" s="0"/>
      <c r="XA43" s="0"/>
      <c r="XB43" s="0"/>
      <c r="XC43" s="0"/>
      <c r="XD43" s="0"/>
      <c r="XE43" s="0"/>
      <c r="XF43" s="0"/>
      <c r="XG43" s="0"/>
      <c r="XH43" s="0"/>
      <c r="XI43" s="0"/>
      <c r="XJ43" s="0"/>
      <c r="XK43" s="0"/>
      <c r="XL43" s="0"/>
      <c r="XM43" s="0"/>
      <c r="XN43" s="0"/>
      <c r="XO43" s="0"/>
      <c r="XP43" s="0"/>
      <c r="XQ43" s="0"/>
      <c r="XR43" s="0"/>
      <c r="XS43" s="0"/>
      <c r="XT43" s="0"/>
      <c r="XU43" s="0"/>
      <c r="XV43" s="0"/>
      <c r="XW43" s="0"/>
      <c r="XX43" s="0"/>
      <c r="XY43" s="0"/>
      <c r="XZ43" s="0"/>
      <c r="YA43" s="0"/>
      <c r="YB43" s="0"/>
      <c r="YC43" s="0"/>
      <c r="YD43" s="0"/>
      <c r="YE43" s="0"/>
      <c r="YF43" s="0"/>
      <c r="YG43" s="0"/>
      <c r="YH43" s="0"/>
      <c r="YI43" s="0"/>
      <c r="YJ43" s="0"/>
      <c r="YK43" s="0"/>
      <c r="YL43" s="0"/>
      <c r="YM43" s="0"/>
      <c r="YN43" s="0"/>
      <c r="YO43" s="0"/>
      <c r="YP43" s="0"/>
      <c r="YQ43" s="0"/>
      <c r="YR43" s="0"/>
      <c r="YS43" s="0"/>
      <c r="YT43" s="0"/>
      <c r="YU43" s="0"/>
      <c r="YV43" s="0"/>
      <c r="YW43" s="0"/>
      <c r="YX43" s="0"/>
      <c r="YY43" s="0"/>
      <c r="YZ43" s="0"/>
      <c r="ZA43" s="0"/>
      <c r="ZB43" s="0"/>
      <c r="ZC43" s="0"/>
      <c r="ZD43" s="0"/>
      <c r="ZE43" s="0"/>
      <c r="ZF43" s="0"/>
      <c r="ZG43" s="0"/>
      <c r="ZH43" s="0"/>
      <c r="ZI43" s="0"/>
      <c r="ZJ43" s="0"/>
      <c r="ZK43" s="0"/>
      <c r="ZL43" s="0"/>
      <c r="ZM43" s="0"/>
      <c r="ZN43" s="0"/>
      <c r="ZO43" s="0"/>
      <c r="ZP43" s="0"/>
      <c r="ZQ43" s="0"/>
      <c r="ZR43" s="0"/>
      <c r="ZS43" s="0"/>
      <c r="ZT43" s="0"/>
      <c r="ZU43" s="0"/>
      <c r="ZV43" s="0"/>
      <c r="ZW43" s="0"/>
      <c r="ZX43" s="0"/>
      <c r="ZY43" s="0"/>
      <c r="ZZ43" s="0"/>
      <c r="AAA43" s="0"/>
      <c r="AAB43" s="0"/>
      <c r="AAC43" s="0"/>
      <c r="AAD43" s="0"/>
      <c r="AAE43" s="0"/>
      <c r="AAF43" s="0"/>
      <c r="AAG43" s="0"/>
      <c r="AAH43" s="0"/>
      <c r="AAI43" s="0"/>
      <c r="AAJ43" s="0"/>
      <c r="AAK43" s="0"/>
      <c r="AAL43" s="0"/>
      <c r="AAM43" s="0"/>
      <c r="AAN43" s="0"/>
      <c r="AAO43" s="0"/>
      <c r="AAP43" s="0"/>
      <c r="AAQ43" s="0"/>
      <c r="AAR43" s="0"/>
      <c r="AAS43" s="0"/>
      <c r="AAT43" s="0"/>
      <c r="AAU43" s="0"/>
      <c r="AAV43" s="0"/>
      <c r="AAW43" s="0"/>
      <c r="AAX43" s="0"/>
      <c r="AAY43" s="0"/>
      <c r="AAZ43" s="0"/>
      <c r="ABA43" s="0"/>
      <c r="ABB43" s="0"/>
      <c r="ABC43" s="0"/>
      <c r="ABD43" s="0"/>
      <c r="ABE43" s="0"/>
      <c r="ABF43" s="0"/>
      <c r="ABG43" s="0"/>
      <c r="ABH43" s="0"/>
      <c r="ABI43" s="0"/>
      <c r="ABJ43" s="0"/>
      <c r="ABK43" s="0"/>
      <c r="ABL43" s="0"/>
      <c r="ABM43" s="0"/>
      <c r="ABN43" s="0"/>
      <c r="ABO43" s="0"/>
      <c r="ABP43" s="0"/>
      <c r="ABQ43" s="0"/>
      <c r="ABR43" s="0"/>
      <c r="ABS43" s="0"/>
      <c r="ABT43" s="0"/>
      <c r="ABU43" s="0"/>
      <c r="ABV43" s="0"/>
      <c r="ABW43" s="0"/>
      <c r="ABX43" s="0"/>
      <c r="ABY43" s="0"/>
      <c r="ABZ43" s="0"/>
      <c r="ACA43" s="0"/>
      <c r="ACB43" s="0"/>
      <c r="ACC43" s="0"/>
      <c r="ACD43" s="0"/>
      <c r="ACE43" s="0"/>
      <c r="ACF43" s="0"/>
      <c r="ACG43" s="0"/>
      <c r="ACH43" s="0"/>
      <c r="ACI43" s="0"/>
      <c r="ACJ43" s="0"/>
      <c r="ACK43" s="0"/>
      <c r="ACL43" s="0"/>
      <c r="ACM43" s="0"/>
      <c r="ACN43" s="0"/>
      <c r="ACO43" s="0"/>
      <c r="ACP43" s="0"/>
      <c r="ACQ43" s="0"/>
      <c r="ACR43" s="0"/>
      <c r="ACS43" s="0"/>
      <c r="ACT43" s="0"/>
      <c r="ACU43" s="0"/>
      <c r="ACV43" s="0"/>
      <c r="ACW43" s="0"/>
      <c r="ACX43" s="0"/>
      <c r="ACY43" s="0"/>
      <c r="ACZ43" s="0"/>
      <c r="ADA43" s="0"/>
      <c r="ADB43" s="0"/>
      <c r="ADC43" s="0"/>
      <c r="ADD43" s="0"/>
      <c r="ADE43" s="0"/>
      <c r="ADF43" s="0"/>
      <c r="ADG43" s="0"/>
      <c r="ADH43" s="0"/>
      <c r="ADI43" s="0"/>
      <c r="ADJ43" s="0"/>
      <c r="ADK43" s="0"/>
      <c r="ADL43" s="0"/>
      <c r="ADM43" s="0"/>
      <c r="ADN43" s="0"/>
      <c r="ADO43" s="0"/>
      <c r="ADP43" s="0"/>
      <c r="ADQ43" s="0"/>
      <c r="ADR43" s="0"/>
      <c r="ADS43" s="0"/>
      <c r="ADT43" s="0"/>
      <c r="ADU43" s="0"/>
      <c r="ADV43" s="0"/>
      <c r="ADW43" s="0"/>
      <c r="ADX43" s="0"/>
      <c r="ADY43" s="0"/>
      <c r="ADZ43" s="0"/>
      <c r="AEA43" s="0"/>
      <c r="AEB43" s="0"/>
      <c r="AEC43" s="0"/>
      <c r="AED43" s="0"/>
      <c r="AEE43" s="0"/>
      <c r="AEF43" s="0"/>
      <c r="AEG43" s="0"/>
      <c r="AEH43" s="0"/>
      <c r="AEI43" s="0"/>
      <c r="AEJ43" s="0"/>
      <c r="AEK43" s="0"/>
      <c r="AEL43" s="0"/>
      <c r="AEM43" s="0"/>
      <c r="AEN43" s="0"/>
      <c r="AEO43" s="0"/>
      <c r="AEP43" s="0"/>
      <c r="AEQ43" s="0"/>
      <c r="AER43" s="0"/>
      <c r="AES43" s="0"/>
      <c r="AET43" s="0"/>
      <c r="AEU43" s="0"/>
      <c r="AEV43" s="0"/>
      <c r="AEW43" s="0"/>
      <c r="AEX43" s="0"/>
      <c r="AEY43" s="0"/>
      <c r="AEZ43" s="0"/>
      <c r="AFA43" s="0"/>
      <c r="AFB43" s="0"/>
      <c r="AFC43" s="0"/>
      <c r="AFD43" s="0"/>
      <c r="AFE43" s="0"/>
      <c r="AFF43" s="0"/>
      <c r="AFG43" s="0"/>
      <c r="AFH43" s="0"/>
      <c r="AFI43" s="0"/>
      <c r="AFJ43" s="0"/>
      <c r="AFK43" s="0"/>
      <c r="AFL43" s="0"/>
      <c r="AFM43" s="0"/>
      <c r="AFN43" s="0"/>
      <c r="AFO43" s="0"/>
      <c r="AFP43" s="0"/>
      <c r="AFQ43" s="0"/>
      <c r="AFR43" s="0"/>
      <c r="AFS43" s="0"/>
      <c r="AFT43" s="0"/>
      <c r="AFU43" s="0"/>
      <c r="AFV43" s="0"/>
      <c r="AFW43" s="0"/>
      <c r="AFX43" s="0"/>
      <c r="AFY43" s="0"/>
      <c r="AFZ43" s="0"/>
      <c r="AGA43" s="0"/>
      <c r="AGB43" s="0"/>
      <c r="AGC43" s="0"/>
      <c r="AGD43" s="0"/>
      <c r="AGE43" s="0"/>
      <c r="AGF43" s="0"/>
      <c r="AGG43" s="0"/>
      <c r="AGH43" s="0"/>
      <c r="AGI43" s="0"/>
      <c r="AGJ43" s="0"/>
      <c r="AGK43" s="0"/>
      <c r="AGL43" s="0"/>
      <c r="AGM43" s="0"/>
      <c r="AGN43" s="0"/>
      <c r="AGO43" s="0"/>
      <c r="AGP43" s="0"/>
      <c r="AGQ43" s="0"/>
      <c r="AGR43" s="0"/>
      <c r="AGS43" s="0"/>
      <c r="AGT43" s="0"/>
      <c r="AGU43" s="0"/>
      <c r="AGV43" s="0"/>
      <c r="AGW43" s="0"/>
      <c r="AGX43" s="0"/>
      <c r="AGY43" s="0"/>
      <c r="AGZ43" s="0"/>
      <c r="AHA43" s="0"/>
      <c r="AHB43" s="0"/>
      <c r="AHC43" s="0"/>
      <c r="AHD43" s="0"/>
      <c r="AHE43" s="0"/>
      <c r="AHF43" s="0"/>
      <c r="AHG43" s="0"/>
      <c r="AHH43" s="0"/>
      <c r="AHI43" s="0"/>
      <c r="AHJ43" s="0"/>
      <c r="AHK43" s="0"/>
      <c r="AHL43" s="0"/>
      <c r="AHM43" s="0"/>
      <c r="AHN43" s="0"/>
      <c r="AHO43" s="0"/>
      <c r="AHP43" s="0"/>
      <c r="AHQ43" s="0"/>
      <c r="AHR43" s="0"/>
      <c r="AHS43" s="0"/>
      <c r="AHT43" s="0"/>
      <c r="AHU43" s="0"/>
      <c r="AHV43" s="0"/>
      <c r="AHW43" s="0"/>
      <c r="AHX43" s="0"/>
      <c r="AHY43" s="0"/>
      <c r="AHZ43" s="0"/>
      <c r="AIA43" s="0"/>
      <c r="AIB43" s="0"/>
      <c r="AIC43" s="0"/>
      <c r="AID43" s="0"/>
      <c r="AIE43" s="0"/>
      <c r="AIF43" s="0"/>
      <c r="AIG43" s="0"/>
      <c r="AIH43" s="0"/>
      <c r="AII43" s="0"/>
      <c r="AIJ43" s="0"/>
      <c r="AIK43" s="0"/>
      <c r="AIL43" s="0"/>
      <c r="AIM43" s="0"/>
      <c r="AIN43" s="0"/>
      <c r="AIO43" s="0"/>
      <c r="AIP43" s="0"/>
      <c r="AIQ43" s="0"/>
      <c r="AIR43" s="0"/>
      <c r="AIS43" s="0"/>
      <c r="AIT43" s="0"/>
      <c r="AIU43" s="0"/>
      <c r="AIV43" s="0"/>
      <c r="AIW43" s="0"/>
      <c r="AIX43" s="0"/>
      <c r="AIY43" s="0"/>
      <c r="AIZ43" s="0"/>
      <c r="AJA43" s="0"/>
      <c r="AJB43" s="0"/>
      <c r="AJC43" s="0"/>
      <c r="AJD43" s="0"/>
      <c r="AJE43" s="0"/>
      <c r="AJF43" s="0"/>
      <c r="AJG43" s="0"/>
      <c r="AJH43" s="0"/>
      <c r="AJI43" s="0"/>
      <c r="AJJ43" s="0"/>
      <c r="AJK43" s="0"/>
      <c r="AJL43" s="0"/>
      <c r="AJM43" s="0"/>
      <c r="AJN43" s="0"/>
      <c r="AJO43" s="0"/>
      <c r="AJP43" s="0"/>
      <c r="AJQ43" s="0"/>
      <c r="AJR43" s="0"/>
      <c r="AJS43" s="0"/>
      <c r="AJT43" s="0"/>
      <c r="AJU43" s="0"/>
      <c r="AJV43" s="0"/>
      <c r="AJW43" s="0"/>
      <c r="AJX43" s="0"/>
      <c r="AJY43" s="0"/>
      <c r="AJZ43" s="0"/>
      <c r="AKA43" s="0"/>
      <c r="AKB43" s="0"/>
      <c r="AKC43" s="0"/>
      <c r="AKD43" s="0"/>
      <c r="AKE43" s="0"/>
      <c r="AKF43" s="0"/>
      <c r="AKG43" s="0"/>
      <c r="AKH43" s="0"/>
      <c r="AKI43" s="0"/>
      <c r="AKJ43" s="0"/>
      <c r="AKK43" s="0"/>
      <c r="AKL43" s="0"/>
      <c r="AKM43" s="0"/>
      <c r="AKN43" s="0"/>
      <c r="AKO43" s="0"/>
      <c r="AKP43" s="0"/>
      <c r="AKQ43" s="0"/>
      <c r="AKR43" s="0"/>
      <c r="AKS43" s="0"/>
      <c r="AKT43" s="0"/>
      <c r="AKU43" s="0"/>
      <c r="AKV43" s="0"/>
      <c r="AKW43" s="0"/>
      <c r="AKX43" s="0"/>
      <c r="AKY43" s="0"/>
      <c r="AKZ43" s="0"/>
      <c r="ALA43" s="0"/>
      <c r="ALB43" s="0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</row>
    <row r="44" customFormat="false" ht="13.8" hidden="false" customHeight="false" outlineLevel="0" collapsed="false">
      <c r="A44" s="25" t="s">
        <v>74</v>
      </c>
      <c r="B44" s="37" t="n">
        <v>41048</v>
      </c>
      <c r="C44" s="27" t="n">
        <v>3.54513682453352</v>
      </c>
      <c r="D44" s="28" t="s">
        <v>71</v>
      </c>
      <c r="E44" s="29" t="s">
        <v>50</v>
      </c>
      <c r="F44" s="30" t="n">
        <v>0.0851</v>
      </c>
      <c r="G44" s="30" t="n">
        <v>33</v>
      </c>
      <c r="H44" s="30" t="n">
        <v>0.257878787878788</v>
      </c>
      <c r="I44" s="30" t="n">
        <v>82.2844016666667</v>
      </c>
      <c r="J44" s="30" t="n">
        <v>119.194336666667</v>
      </c>
      <c r="K44" s="31" t="n">
        <v>0.157966917009894</v>
      </c>
      <c r="L44" s="31" t="n">
        <v>0.254528560953166</v>
      </c>
      <c r="M44" s="31" t="n">
        <v>0.5</v>
      </c>
      <c r="N44" s="31" t="n">
        <v>0.347498736409189</v>
      </c>
      <c r="O44" s="31" t="n">
        <v>0</v>
      </c>
      <c r="P44" s="31" t="n">
        <v>8.22385833129309</v>
      </c>
      <c r="Q44" s="31" t="n">
        <v>0</v>
      </c>
      <c r="R44" s="31" t="n">
        <v>6.13200558747252</v>
      </c>
      <c r="S44" s="31" t="n">
        <v>5.06051459775502</v>
      </c>
      <c r="T44" s="31" t="n">
        <v>4.48417070067404</v>
      </c>
      <c r="U44" s="31" t="n">
        <v>2.72779730230122</v>
      </c>
      <c r="V44" s="31" t="n">
        <v>1.2</v>
      </c>
      <c r="W44" s="31" t="n">
        <v>0</v>
      </c>
      <c r="X44" s="31" t="n">
        <v>12.6778657426934</v>
      </c>
      <c r="Y44" s="31" t="n">
        <v>0.154</v>
      </c>
      <c r="Z44" s="31" t="n">
        <v>2.27009176177548</v>
      </c>
      <c r="AA44" s="31" t="n">
        <v>0</v>
      </c>
      <c r="AB44" s="31" t="n">
        <f aca="false">SUM(K44:AA44)</f>
        <v>44.190298238337</v>
      </c>
      <c r="AC44" s="31" t="n">
        <f aca="false">SUM(K44:O44)</f>
        <v>1.25999421437225</v>
      </c>
      <c r="AD44" s="31" t="n">
        <f aca="false">SUM(P44:W44)</f>
        <v>27.8283465194959</v>
      </c>
      <c r="AE44" s="32" t="n">
        <f aca="false">(C44*K44)/1000</f>
        <v>0.000560014334549805</v>
      </c>
      <c r="AF44" s="31"/>
      <c r="AG44" s="30" t="n">
        <f aca="false">(K44)/(K44+L44)</f>
        <v>0.382954299983963</v>
      </c>
      <c r="AH44" s="30" t="n">
        <f aca="false">X44/(AC44+X44)</f>
        <v>0.90959916240703</v>
      </c>
      <c r="AI44" s="30" t="n">
        <f aca="false">AD44/(AD44+X44)</f>
        <v>0.778016994285273</v>
      </c>
      <c r="AJ44" s="30" t="n">
        <f aca="false">P44/(P44+X44)</f>
        <v>0.39345358795202</v>
      </c>
      <c r="AK44" s="30" t="n">
        <f aca="false">AC44/(AC44+AD44)</f>
        <v>0.0275746073920338</v>
      </c>
      <c r="AL44" s="33"/>
      <c r="AM44" s="33" t="n">
        <f aca="false">(K44)/(X44+K44)</f>
        <v>0.0123067136505927</v>
      </c>
      <c r="AN44" s="34" t="n">
        <f aca="false">K44/(M44+K44)</f>
        <v>0.240083373382614</v>
      </c>
      <c r="AO44" s="30" t="n">
        <f aca="false">(K44+L44)/(Y44+X44)</f>
        <v>0.0321461809400507</v>
      </c>
      <c r="AP44" s="30" t="n">
        <f aca="false">P44/(M44+P44)</f>
        <v>0.942685910177328</v>
      </c>
      <c r="AQ44" s="35"/>
      <c r="AR44" s="0"/>
      <c r="AS44" s="0"/>
      <c r="AT44" s="0"/>
      <c r="AU44" s="0"/>
      <c r="AV44" s="0"/>
      <c r="AW44" s="0"/>
      <c r="AX44" s="0"/>
      <c r="AY44" s="0"/>
      <c r="AZ44" s="0"/>
      <c r="BA44" s="0"/>
      <c r="BB44" s="0"/>
      <c r="BC44" s="0"/>
      <c r="BD44" s="0"/>
      <c r="BE44" s="0"/>
      <c r="BF44" s="0"/>
      <c r="BG44" s="0"/>
      <c r="BH44" s="0"/>
      <c r="BI44" s="0"/>
      <c r="BJ44" s="0"/>
      <c r="BK44" s="0"/>
      <c r="BL44" s="0"/>
      <c r="BM44" s="0"/>
      <c r="BN44" s="0"/>
      <c r="BO44" s="0"/>
      <c r="BP44" s="0"/>
      <c r="BQ44" s="0"/>
      <c r="BR44" s="0"/>
      <c r="BS44" s="0"/>
      <c r="BT44" s="0"/>
      <c r="BU44" s="0"/>
      <c r="BV44" s="0"/>
      <c r="BW44" s="0"/>
      <c r="BX44" s="0"/>
      <c r="BY44" s="0"/>
      <c r="BZ44" s="0"/>
      <c r="CA44" s="0"/>
      <c r="CB44" s="0"/>
      <c r="CC44" s="0"/>
      <c r="CD44" s="0"/>
      <c r="CE44" s="0"/>
      <c r="CF44" s="0"/>
      <c r="CG44" s="0"/>
      <c r="CH44" s="0"/>
      <c r="CI44" s="0"/>
      <c r="CJ44" s="0"/>
      <c r="CK44" s="0"/>
      <c r="CL44" s="0"/>
      <c r="CM44" s="0"/>
      <c r="CN44" s="0"/>
      <c r="CO44" s="0"/>
      <c r="CP44" s="0"/>
      <c r="CQ44" s="0"/>
      <c r="CR44" s="0"/>
      <c r="CS44" s="0"/>
      <c r="CT44" s="0"/>
      <c r="CU44" s="0"/>
      <c r="CV44" s="0"/>
      <c r="CW44" s="0"/>
      <c r="CX44" s="0"/>
      <c r="CY44" s="0"/>
      <c r="CZ44" s="0"/>
      <c r="DA44" s="0"/>
      <c r="DB44" s="0"/>
      <c r="DC44" s="0"/>
      <c r="DD44" s="0"/>
      <c r="DE44" s="0"/>
      <c r="DF44" s="0"/>
      <c r="DG44" s="0"/>
      <c r="DH44" s="0"/>
      <c r="DI44" s="0"/>
      <c r="DJ44" s="0"/>
      <c r="DK44" s="0"/>
      <c r="DL44" s="0"/>
      <c r="DM44" s="0"/>
      <c r="DN44" s="0"/>
      <c r="DO44" s="0"/>
      <c r="DP44" s="0"/>
      <c r="DQ44" s="0"/>
      <c r="DR44" s="0"/>
      <c r="DS44" s="0"/>
      <c r="DT44" s="0"/>
      <c r="DU44" s="0"/>
      <c r="DV44" s="0"/>
      <c r="DW44" s="0"/>
      <c r="DX44" s="0"/>
      <c r="DY44" s="0"/>
      <c r="DZ44" s="0"/>
      <c r="EA44" s="0"/>
      <c r="EB44" s="0"/>
      <c r="EC44" s="0"/>
      <c r="ED44" s="0"/>
      <c r="EE44" s="0"/>
      <c r="EF44" s="0"/>
      <c r="EG44" s="0"/>
      <c r="EH44" s="0"/>
      <c r="EI44" s="0"/>
      <c r="EJ44" s="0"/>
      <c r="EK44" s="0"/>
      <c r="EL44" s="0"/>
      <c r="EM44" s="0"/>
      <c r="EN44" s="0"/>
      <c r="EO44" s="0"/>
      <c r="EP44" s="0"/>
      <c r="EQ44" s="0"/>
      <c r="ER44" s="0"/>
      <c r="ES44" s="0"/>
      <c r="ET44" s="0"/>
      <c r="EU44" s="0"/>
      <c r="EV44" s="0"/>
      <c r="EW44" s="0"/>
      <c r="EX44" s="0"/>
      <c r="EY44" s="0"/>
      <c r="EZ44" s="0"/>
      <c r="FA44" s="0"/>
      <c r="FB44" s="0"/>
      <c r="FC44" s="0"/>
      <c r="FD44" s="0"/>
      <c r="FE44" s="0"/>
      <c r="FF44" s="0"/>
      <c r="FG44" s="0"/>
      <c r="FH44" s="0"/>
      <c r="FI44" s="0"/>
      <c r="FJ44" s="0"/>
      <c r="FK44" s="0"/>
      <c r="FL44" s="0"/>
      <c r="FM44" s="0"/>
      <c r="FN44" s="0"/>
      <c r="FO44" s="0"/>
      <c r="FP44" s="0"/>
      <c r="FQ44" s="0"/>
      <c r="FR44" s="0"/>
      <c r="FS44" s="0"/>
      <c r="FT44" s="0"/>
      <c r="FU44" s="0"/>
      <c r="FV44" s="0"/>
      <c r="FW44" s="0"/>
      <c r="FX44" s="0"/>
      <c r="FY44" s="0"/>
      <c r="FZ44" s="0"/>
      <c r="GA44" s="0"/>
      <c r="GB44" s="0"/>
      <c r="GC44" s="0"/>
      <c r="GD44" s="0"/>
      <c r="GE44" s="0"/>
      <c r="GF44" s="0"/>
      <c r="GG44" s="0"/>
      <c r="GH44" s="0"/>
      <c r="GI44" s="0"/>
      <c r="GJ44" s="0"/>
      <c r="GK44" s="0"/>
      <c r="GL44" s="0"/>
      <c r="GM44" s="0"/>
      <c r="GN44" s="0"/>
      <c r="GO44" s="0"/>
      <c r="GP44" s="0"/>
      <c r="GQ44" s="0"/>
      <c r="GR44" s="0"/>
      <c r="GS44" s="0"/>
      <c r="GT44" s="0"/>
      <c r="GU44" s="0"/>
      <c r="GV44" s="0"/>
      <c r="GW44" s="0"/>
      <c r="GX44" s="0"/>
      <c r="GY44" s="0"/>
      <c r="GZ44" s="0"/>
      <c r="HA44" s="0"/>
      <c r="HB44" s="0"/>
      <c r="HC44" s="0"/>
      <c r="HD44" s="0"/>
      <c r="HE44" s="0"/>
      <c r="HF44" s="0"/>
      <c r="HG44" s="0"/>
      <c r="HH44" s="0"/>
      <c r="HI44" s="0"/>
      <c r="HJ44" s="0"/>
      <c r="HK44" s="0"/>
      <c r="HL44" s="0"/>
      <c r="HM44" s="0"/>
      <c r="HN44" s="0"/>
      <c r="HO44" s="0"/>
      <c r="HP44" s="0"/>
      <c r="HQ44" s="0"/>
      <c r="HR44" s="0"/>
      <c r="HS44" s="0"/>
      <c r="HT44" s="0"/>
      <c r="HU44" s="0"/>
      <c r="HV44" s="0"/>
      <c r="HW44" s="0"/>
      <c r="HX44" s="0"/>
      <c r="HY44" s="0"/>
      <c r="HZ44" s="0"/>
      <c r="IA44" s="0"/>
      <c r="IB44" s="0"/>
      <c r="IC44" s="0"/>
      <c r="ID44" s="0"/>
      <c r="IE44" s="0"/>
      <c r="IF44" s="0"/>
      <c r="IG44" s="0"/>
      <c r="IH44" s="0"/>
      <c r="II44" s="0"/>
      <c r="IJ44" s="0"/>
      <c r="IK44" s="0"/>
      <c r="IL44" s="0"/>
      <c r="IM44" s="0"/>
      <c r="IN44" s="0"/>
      <c r="IO44" s="0"/>
      <c r="IP44" s="0"/>
      <c r="IQ44" s="0"/>
      <c r="IR44" s="0"/>
      <c r="IS44" s="0"/>
      <c r="IT44" s="0"/>
      <c r="IU44" s="0"/>
      <c r="IV44" s="0"/>
      <c r="IW44" s="0"/>
      <c r="IX44" s="0"/>
      <c r="IY44" s="0"/>
      <c r="IZ44" s="0"/>
      <c r="JA44" s="0"/>
      <c r="JB44" s="0"/>
      <c r="JC44" s="0"/>
      <c r="JD44" s="0"/>
      <c r="JE44" s="0"/>
      <c r="JF44" s="0"/>
      <c r="JG44" s="0"/>
      <c r="JH44" s="0"/>
      <c r="JI44" s="0"/>
      <c r="JJ44" s="0"/>
      <c r="JK44" s="0"/>
      <c r="JL44" s="0"/>
      <c r="JM44" s="0"/>
      <c r="JN44" s="0"/>
      <c r="JO44" s="0"/>
      <c r="JP44" s="0"/>
      <c r="JQ44" s="0"/>
      <c r="JR44" s="0"/>
      <c r="JS44" s="0"/>
      <c r="JT44" s="0"/>
      <c r="JU44" s="0"/>
      <c r="JV44" s="0"/>
      <c r="JW44" s="0"/>
      <c r="JX44" s="0"/>
      <c r="JY44" s="0"/>
      <c r="JZ44" s="0"/>
      <c r="KA44" s="0"/>
      <c r="KB44" s="0"/>
      <c r="KC44" s="0"/>
      <c r="KD44" s="0"/>
      <c r="KE44" s="0"/>
      <c r="KF44" s="0"/>
      <c r="KG44" s="0"/>
      <c r="KH44" s="0"/>
      <c r="KI44" s="0"/>
      <c r="KJ44" s="0"/>
      <c r="KK44" s="0"/>
      <c r="KL44" s="0"/>
      <c r="KM44" s="0"/>
      <c r="KN44" s="0"/>
      <c r="KO44" s="0"/>
      <c r="KP44" s="0"/>
      <c r="KQ44" s="0"/>
      <c r="KR44" s="0"/>
      <c r="KS44" s="0"/>
      <c r="KT44" s="0"/>
      <c r="KU44" s="0"/>
      <c r="KV44" s="0"/>
      <c r="KW44" s="0"/>
      <c r="KX44" s="0"/>
      <c r="KY44" s="0"/>
      <c r="KZ44" s="0"/>
      <c r="LA44" s="0"/>
      <c r="LB44" s="0"/>
      <c r="LC44" s="0"/>
      <c r="LD44" s="0"/>
      <c r="LE44" s="0"/>
      <c r="LF44" s="0"/>
      <c r="LG44" s="0"/>
      <c r="LH44" s="0"/>
      <c r="LI44" s="0"/>
      <c r="LJ44" s="0"/>
      <c r="LK44" s="0"/>
      <c r="LL44" s="0"/>
      <c r="LM44" s="0"/>
      <c r="LN44" s="0"/>
      <c r="LO44" s="0"/>
      <c r="LP44" s="0"/>
      <c r="LQ44" s="0"/>
      <c r="LR44" s="0"/>
      <c r="LS44" s="0"/>
      <c r="LT44" s="0"/>
      <c r="LU44" s="0"/>
      <c r="LV44" s="0"/>
      <c r="LW44" s="0"/>
      <c r="LX44" s="0"/>
      <c r="LY44" s="0"/>
      <c r="LZ44" s="0"/>
      <c r="MA44" s="0"/>
      <c r="MB44" s="0"/>
      <c r="MC44" s="0"/>
      <c r="MD44" s="0"/>
      <c r="ME44" s="0"/>
      <c r="MF44" s="0"/>
      <c r="MG44" s="0"/>
      <c r="MH44" s="0"/>
      <c r="MI44" s="0"/>
      <c r="MJ44" s="0"/>
      <c r="MK44" s="0"/>
      <c r="ML44" s="0"/>
      <c r="MM44" s="0"/>
      <c r="MN44" s="0"/>
      <c r="MO44" s="0"/>
      <c r="MP44" s="0"/>
      <c r="MQ44" s="0"/>
      <c r="MR44" s="0"/>
      <c r="MS44" s="0"/>
      <c r="MT44" s="0"/>
      <c r="MU44" s="0"/>
      <c r="MV44" s="0"/>
      <c r="MW44" s="0"/>
      <c r="MX44" s="0"/>
      <c r="MY44" s="0"/>
      <c r="MZ44" s="0"/>
      <c r="NA44" s="0"/>
      <c r="NB44" s="0"/>
      <c r="NC44" s="0"/>
      <c r="ND44" s="0"/>
      <c r="NE44" s="0"/>
      <c r="NF44" s="0"/>
      <c r="NG44" s="0"/>
      <c r="NH44" s="0"/>
      <c r="NI44" s="0"/>
      <c r="NJ44" s="0"/>
      <c r="NK44" s="0"/>
      <c r="NL44" s="0"/>
      <c r="NM44" s="0"/>
      <c r="NN44" s="0"/>
      <c r="NO44" s="0"/>
      <c r="NP44" s="0"/>
      <c r="NQ44" s="0"/>
      <c r="NR44" s="0"/>
      <c r="NS44" s="0"/>
      <c r="NT44" s="0"/>
      <c r="NU44" s="0"/>
      <c r="NV44" s="0"/>
      <c r="NW44" s="0"/>
      <c r="NX44" s="0"/>
      <c r="NY44" s="0"/>
      <c r="NZ44" s="0"/>
      <c r="OA44" s="0"/>
      <c r="OB44" s="0"/>
      <c r="OC44" s="0"/>
      <c r="OD44" s="0"/>
      <c r="OE44" s="0"/>
      <c r="OF44" s="0"/>
      <c r="OG44" s="0"/>
      <c r="OH44" s="0"/>
      <c r="OI44" s="0"/>
      <c r="OJ44" s="0"/>
      <c r="OK44" s="0"/>
      <c r="OL44" s="0"/>
      <c r="OM44" s="0"/>
      <c r="ON44" s="0"/>
      <c r="OO44" s="0"/>
      <c r="OP44" s="0"/>
      <c r="OQ44" s="0"/>
      <c r="OR44" s="0"/>
      <c r="OS44" s="0"/>
      <c r="OT44" s="0"/>
      <c r="OU44" s="0"/>
      <c r="OV44" s="0"/>
      <c r="OW44" s="0"/>
      <c r="OX44" s="0"/>
      <c r="OY44" s="0"/>
      <c r="OZ44" s="0"/>
      <c r="PA44" s="0"/>
      <c r="PB44" s="0"/>
      <c r="PC44" s="0"/>
      <c r="PD44" s="0"/>
      <c r="PE44" s="0"/>
      <c r="PF44" s="0"/>
      <c r="PG44" s="0"/>
      <c r="PH44" s="0"/>
      <c r="PI44" s="0"/>
      <c r="PJ44" s="0"/>
      <c r="PK44" s="0"/>
      <c r="PL44" s="0"/>
      <c r="PM44" s="0"/>
      <c r="PN44" s="0"/>
      <c r="PO44" s="0"/>
      <c r="PP44" s="0"/>
      <c r="PQ44" s="0"/>
      <c r="PR44" s="0"/>
      <c r="PS44" s="0"/>
      <c r="PT44" s="0"/>
      <c r="PU44" s="0"/>
      <c r="PV44" s="0"/>
      <c r="PW44" s="0"/>
      <c r="PX44" s="0"/>
      <c r="PY44" s="0"/>
      <c r="PZ44" s="0"/>
      <c r="QA44" s="0"/>
      <c r="QB44" s="0"/>
      <c r="QC44" s="0"/>
      <c r="QD44" s="0"/>
      <c r="QE44" s="0"/>
      <c r="QF44" s="0"/>
      <c r="QG44" s="0"/>
      <c r="QH44" s="0"/>
      <c r="QI44" s="0"/>
      <c r="QJ44" s="0"/>
      <c r="QK44" s="0"/>
      <c r="QL44" s="0"/>
      <c r="QM44" s="0"/>
      <c r="QN44" s="0"/>
      <c r="QO44" s="0"/>
      <c r="QP44" s="0"/>
      <c r="QQ44" s="0"/>
      <c r="QR44" s="0"/>
      <c r="QS44" s="0"/>
      <c r="QT44" s="0"/>
      <c r="QU44" s="0"/>
      <c r="QV44" s="0"/>
      <c r="QW44" s="0"/>
      <c r="QX44" s="0"/>
      <c r="QY44" s="0"/>
      <c r="QZ44" s="0"/>
      <c r="RA44" s="0"/>
      <c r="RB44" s="0"/>
      <c r="RC44" s="0"/>
      <c r="RD44" s="0"/>
      <c r="RE44" s="0"/>
      <c r="RF44" s="0"/>
      <c r="RG44" s="0"/>
      <c r="RH44" s="0"/>
      <c r="RI44" s="0"/>
      <c r="RJ44" s="0"/>
      <c r="RK44" s="0"/>
      <c r="RL44" s="0"/>
      <c r="RM44" s="0"/>
      <c r="RN44" s="0"/>
      <c r="RO44" s="0"/>
      <c r="RP44" s="0"/>
      <c r="RQ44" s="0"/>
      <c r="RR44" s="0"/>
      <c r="RS44" s="0"/>
      <c r="RT44" s="0"/>
      <c r="RU44" s="0"/>
      <c r="RV44" s="0"/>
      <c r="RW44" s="0"/>
      <c r="RX44" s="0"/>
      <c r="RY44" s="0"/>
      <c r="RZ44" s="0"/>
      <c r="SA44" s="0"/>
      <c r="SB44" s="0"/>
      <c r="SC44" s="0"/>
      <c r="SD44" s="0"/>
      <c r="SE44" s="0"/>
      <c r="SF44" s="0"/>
      <c r="SG44" s="0"/>
      <c r="SH44" s="0"/>
      <c r="SI44" s="0"/>
      <c r="SJ44" s="0"/>
      <c r="SK44" s="0"/>
      <c r="SL44" s="0"/>
      <c r="SM44" s="0"/>
      <c r="SN44" s="0"/>
      <c r="SO44" s="0"/>
      <c r="SP44" s="0"/>
      <c r="SQ44" s="0"/>
      <c r="SR44" s="0"/>
      <c r="SS44" s="0"/>
      <c r="ST44" s="0"/>
      <c r="SU44" s="0"/>
      <c r="SV44" s="0"/>
      <c r="SW44" s="0"/>
      <c r="SX44" s="0"/>
      <c r="SY44" s="0"/>
      <c r="SZ44" s="0"/>
      <c r="TA44" s="0"/>
      <c r="TB44" s="0"/>
      <c r="TC44" s="0"/>
      <c r="TD44" s="0"/>
      <c r="TE44" s="0"/>
      <c r="TF44" s="0"/>
      <c r="TG44" s="0"/>
      <c r="TH44" s="0"/>
      <c r="TI44" s="0"/>
      <c r="TJ44" s="0"/>
      <c r="TK44" s="0"/>
      <c r="TL44" s="0"/>
      <c r="TM44" s="0"/>
      <c r="TN44" s="0"/>
      <c r="TO44" s="0"/>
      <c r="TP44" s="0"/>
      <c r="TQ44" s="0"/>
      <c r="TR44" s="0"/>
      <c r="TS44" s="0"/>
      <c r="TT44" s="0"/>
      <c r="TU44" s="0"/>
      <c r="TV44" s="0"/>
      <c r="TW44" s="0"/>
      <c r="TX44" s="0"/>
      <c r="TY44" s="0"/>
      <c r="TZ44" s="0"/>
      <c r="UA44" s="0"/>
      <c r="UB44" s="0"/>
      <c r="UC44" s="0"/>
      <c r="UD44" s="0"/>
      <c r="UE44" s="0"/>
      <c r="UF44" s="0"/>
      <c r="UG44" s="0"/>
      <c r="UH44" s="0"/>
      <c r="UI44" s="0"/>
      <c r="UJ44" s="0"/>
      <c r="UK44" s="0"/>
      <c r="UL44" s="0"/>
      <c r="UM44" s="0"/>
      <c r="UN44" s="0"/>
      <c r="UO44" s="0"/>
      <c r="UP44" s="0"/>
      <c r="UQ44" s="0"/>
      <c r="UR44" s="0"/>
      <c r="US44" s="0"/>
      <c r="UT44" s="0"/>
      <c r="UU44" s="0"/>
      <c r="UV44" s="0"/>
      <c r="UW44" s="0"/>
      <c r="UX44" s="0"/>
      <c r="UY44" s="0"/>
      <c r="UZ44" s="0"/>
      <c r="VA44" s="0"/>
      <c r="VB44" s="0"/>
      <c r="VC44" s="0"/>
      <c r="VD44" s="0"/>
      <c r="VE44" s="0"/>
      <c r="VF44" s="0"/>
      <c r="VG44" s="0"/>
      <c r="VH44" s="0"/>
      <c r="VI44" s="0"/>
      <c r="VJ44" s="0"/>
      <c r="VK44" s="0"/>
      <c r="VL44" s="0"/>
      <c r="VM44" s="0"/>
      <c r="VN44" s="0"/>
      <c r="VO44" s="0"/>
      <c r="VP44" s="0"/>
      <c r="VQ44" s="0"/>
      <c r="VR44" s="0"/>
      <c r="VS44" s="0"/>
      <c r="VT44" s="0"/>
      <c r="VU44" s="0"/>
      <c r="VV44" s="0"/>
      <c r="VW44" s="0"/>
      <c r="VX44" s="0"/>
      <c r="VY44" s="0"/>
      <c r="VZ44" s="0"/>
      <c r="WA44" s="0"/>
      <c r="WB44" s="0"/>
      <c r="WC44" s="0"/>
      <c r="WD44" s="0"/>
      <c r="WE44" s="0"/>
      <c r="WF44" s="0"/>
      <c r="WG44" s="0"/>
      <c r="WH44" s="0"/>
      <c r="WI44" s="0"/>
      <c r="WJ44" s="0"/>
      <c r="WK44" s="0"/>
      <c r="WL44" s="0"/>
      <c r="WM44" s="0"/>
      <c r="WN44" s="0"/>
      <c r="WO44" s="0"/>
      <c r="WP44" s="0"/>
      <c r="WQ44" s="0"/>
      <c r="WR44" s="0"/>
      <c r="WS44" s="0"/>
      <c r="WT44" s="0"/>
      <c r="WU44" s="0"/>
      <c r="WV44" s="0"/>
      <c r="WW44" s="0"/>
      <c r="WX44" s="0"/>
      <c r="WY44" s="0"/>
      <c r="WZ44" s="0"/>
      <c r="XA44" s="0"/>
      <c r="XB44" s="0"/>
      <c r="XC44" s="0"/>
      <c r="XD44" s="0"/>
      <c r="XE44" s="0"/>
      <c r="XF44" s="0"/>
      <c r="XG44" s="0"/>
      <c r="XH44" s="0"/>
      <c r="XI44" s="0"/>
      <c r="XJ44" s="0"/>
      <c r="XK44" s="0"/>
      <c r="XL44" s="0"/>
      <c r="XM44" s="0"/>
      <c r="XN44" s="0"/>
      <c r="XO44" s="0"/>
      <c r="XP44" s="0"/>
      <c r="XQ44" s="0"/>
      <c r="XR44" s="0"/>
      <c r="XS44" s="0"/>
      <c r="XT44" s="0"/>
      <c r="XU44" s="0"/>
      <c r="XV44" s="0"/>
      <c r="XW44" s="0"/>
      <c r="XX44" s="0"/>
      <c r="XY44" s="0"/>
      <c r="XZ44" s="0"/>
      <c r="YA44" s="0"/>
      <c r="YB44" s="0"/>
      <c r="YC44" s="0"/>
      <c r="YD44" s="0"/>
      <c r="YE44" s="0"/>
      <c r="YF44" s="0"/>
      <c r="YG44" s="0"/>
      <c r="YH44" s="0"/>
      <c r="YI44" s="0"/>
      <c r="YJ44" s="0"/>
      <c r="YK44" s="0"/>
      <c r="YL44" s="0"/>
      <c r="YM44" s="0"/>
      <c r="YN44" s="0"/>
      <c r="YO44" s="0"/>
      <c r="YP44" s="0"/>
      <c r="YQ44" s="0"/>
      <c r="YR44" s="0"/>
      <c r="YS44" s="0"/>
      <c r="YT44" s="0"/>
      <c r="YU44" s="0"/>
      <c r="YV44" s="0"/>
      <c r="YW44" s="0"/>
      <c r="YX44" s="0"/>
      <c r="YY44" s="0"/>
      <c r="YZ44" s="0"/>
      <c r="ZA44" s="0"/>
      <c r="ZB44" s="0"/>
      <c r="ZC44" s="0"/>
      <c r="ZD44" s="0"/>
      <c r="ZE44" s="0"/>
      <c r="ZF44" s="0"/>
      <c r="ZG44" s="0"/>
      <c r="ZH44" s="0"/>
      <c r="ZI44" s="0"/>
      <c r="ZJ44" s="0"/>
      <c r="ZK44" s="0"/>
      <c r="ZL44" s="0"/>
      <c r="ZM44" s="0"/>
      <c r="ZN44" s="0"/>
      <c r="ZO44" s="0"/>
      <c r="ZP44" s="0"/>
      <c r="ZQ44" s="0"/>
      <c r="ZR44" s="0"/>
      <c r="ZS44" s="0"/>
      <c r="ZT44" s="0"/>
      <c r="ZU44" s="0"/>
      <c r="ZV44" s="0"/>
      <c r="ZW44" s="0"/>
      <c r="ZX44" s="0"/>
      <c r="ZY44" s="0"/>
      <c r="ZZ44" s="0"/>
      <c r="AAA44" s="0"/>
      <c r="AAB44" s="0"/>
      <c r="AAC44" s="0"/>
      <c r="AAD44" s="0"/>
      <c r="AAE44" s="0"/>
      <c r="AAF44" s="0"/>
      <c r="AAG44" s="0"/>
      <c r="AAH44" s="0"/>
      <c r="AAI44" s="0"/>
      <c r="AAJ44" s="0"/>
      <c r="AAK44" s="0"/>
      <c r="AAL44" s="0"/>
      <c r="AAM44" s="0"/>
      <c r="AAN44" s="0"/>
      <c r="AAO44" s="0"/>
      <c r="AAP44" s="0"/>
      <c r="AAQ44" s="0"/>
      <c r="AAR44" s="0"/>
      <c r="AAS44" s="0"/>
      <c r="AAT44" s="0"/>
      <c r="AAU44" s="0"/>
      <c r="AAV44" s="0"/>
      <c r="AAW44" s="0"/>
      <c r="AAX44" s="0"/>
      <c r="AAY44" s="0"/>
      <c r="AAZ44" s="0"/>
      <c r="ABA44" s="0"/>
      <c r="ABB44" s="0"/>
      <c r="ABC44" s="0"/>
      <c r="ABD44" s="0"/>
      <c r="ABE44" s="0"/>
      <c r="ABF44" s="0"/>
      <c r="ABG44" s="0"/>
      <c r="ABH44" s="0"/>
      <c r="ABI44" s="0"/>
      <c r="ABJ44" s="0"/>
      <c r="ABK44" s="0"/>
      <c r="ABL44" s="0"/>
      <c r="ABM44" s="0"/>
      <c r="ABN44" s="0"/>
      <c r="ABO44" s="0"/>
      <c r="ABP44" s="0"/>
      <c r="ABQ44" s="0"/>
      <c r="ABR44" s="0"/>
      <c r="ABS44" s="0"/>
      <c r="ABT44" s="0"/>
      <c r="ABU44" s="0"/>
      <c r="ABV44" s="0"/>
      <c r="ABW44" s="0"/>
      <c r="ABX44" s="0"/>
      <c r="ABY44" s="0"/>
      <c r="ABZ44" s="0"/>
      <c r="ACA44" s="0"/>
      <c r="ACB44" s="0"/>
      <c r="ACC44" s="0"/>
      <c r="ACD44" s="0"/>
      <c r="ACE44" s="0"/>
      <c r="ACF44" s="0"/>
      <c r="ACG44" s="0"/>
      <c r="ACH44" s="0"/>
      <c r="ACI44" s="0"/>
      <c r="ACJ44" s="0"/>
      <c r="ACK44" s="0"/>
      <c r="ACL44" s="0"/>
      <c r="ACM44" s="0"/>
      <c r="ACN44" s="0"/>
      <c r="ACO44" s="0"/>
      <c r="ACP44" s="0"/>
      <c r="ACQ44" s="0"/>
      <c r="ACR44" s="0"/>
      <c r="ACS44" s="0"/>
      <c r="ACT44" s="0"/>
      <c r="ACU44" s="0"/>
      <c r="ACV44" s="0"/>
      <c r="ACW44" s="0"/>
      <c r="ACX44" s="0"/>
      <c r="ACY44" s="0"/>
      <c r="ACZ44" s="0"/>
      <c r="ADA44" s="0"/>
      <c r="ADB44" s="0"/>
      <c r="ADC44" s="0"/>
      <c r="ADD44" s="0"/>
      <c r="ADE44" s="0"/>
      <c r="ADF44" s="0"/>
      <c r="ADG44" s="0"/>
      <c r="ADH44" s="0"/>
      <c r="ADI44" s="0"/>
      <c r="ADJ44" s="0"/>
      <c r="ADK44" s="0"/>
      <c r="ADL44" s="0"/>
      <c r="ADM44" s="0"/>
      <c r="ADN44" s="0"/>
      <c r="ADO44" s="0"/>
      <c r="ADP44" s="0"/>
      <c r="ADQ44" s="0"/>
      <c r="ADR44" s="0"/>
      <c r="ADS44" s="0"/>
      <c r="ADT44" s="0"/>
      <c r="ADU44" s="0"/>
      <c r="ADV44" s="0"/>
      <c r="ADW44" s="0"/>
      <c r="ADX44" s="0"/>
      <c r="ADY44" s="0"/>
      <c r="ADZ44" s="0"/>
      <c r="AEA44" s="0"/>
      <c r="AEB44" s="0"/>
      <c r="AEC44" s="0"/>
      <c r="AED44" s="0"/>
      <c r="AEE44" s="0"/>
      <c r="AEF44" s="0"/>
      <c r="AEG44" s="0"/>
      <c r="AEH44" s="0"/>
      <c r="AEI44" s="0"/>
      <c r="AEJ44" s="0"/>
      <c r="AEK44" s="0"/>
      <c r="AEL44" s="0"/>
      <c r="AEM44" s="0"/>
      <c r="AEN44" s="0"/>
      <c r="AEO44" s="0"/>
      <c r="AEP44" s="0"/>
      <c r="AEQ44" s="0"/>
      <c r="AER44" s="0"/>
      <c r="AES44" s="0"/>
      <c r="AET44" s="0"/>
      <c r="AEU44" s="0"/>
      <c r="AEV44" s="0"/>
      <c r="AEW44" s="0"/>
      <c r="AEX44" s="0"/>
      <c r="AEY44" s="0"/>
      <c r="AEZ44" s="0"/>
      <c r="AFA44" s="0"/>
      <c r="AFB44" s="0"/>
      <c r="AFC44" s="0"/>
      <c r="AFD44" s="0"/>
      <c r="AFE44" s="0"/>
      <c r="AFF44" s="0"/>
      <c r="AFG44" s="0"/>
      <c r="AFH44" s="0"/>
      <c r="AFI44" s="0"/>
      <c r="AFJ44" s="0"/>
      <c r="AFK44" s="0"/>
      <c r="AFL44" s="0"/>
      <c r="AFM44" s="0"/>
      <c r="AFN44" s="0"/>
      <c r="AFO44" s="0"/>
      <c r="AFP44" s="0"/>
      <c r="AFQ44" s="0"/>
      <c r="AFR44" s="0"/>
      <c r="AFS44" s="0"/>
      <c r="AFT44" s="0"/>
      <c r="AFU44" s="0"/>
      <c r="AFV44" s="0"/>
      <c r="AFW44" s="0"/>
      <c r="AFX44" s="0"/>
      <c r="AFY44" s="0"/>
      <c r="AFZ44" s="0"/>
      <c r="AGA44" s="0"/>
      <c r="AGB44" s="0"/>
      <c r="AGC44" s="0"/>
      <c r="AGD44" s="0"/>
      <c r="AGE44" s="0"/>
      <c r="AGF44" s="0"/>
      <c r="AGG44" s="0"/>
      <c r="AGH44" s="0"/>
      <c r="AGI44" s="0"/>
      <c r="AGJ44" s="0"/>
      <c r="AGK44" s="0"/>
      <c r="AGL44" s="0"/>
      <c r="AGM44" s="0"/>
      <c r="AGN44" s="0"/>
      <c r="AGO44" s="0"/>
      <c r="AGP44" s="0"/>
      <c r="AGQ44" s="0"/>
      <c r="AGR44" s="0"/>
      <c r="AGS44" s="0"/>
      <c r="AGT44" s="0"/>
      <c r="AGU44" s="0"/>
      <c r="AGV44" s="0"/>
      <c r="AGW44" s="0"/>
      <c r="AGX44" s="0"/>
      <c r="AGY44" s="0"/>
      <c r="AGZ44" s="0"/>
      <c r="AHA44" s="0"/>
      <c r="AHB44" s="0"/>
      <c r="AHC44" s="0"/>
      <c r="AHD44" s="0"/>
      <c r="AHE44" s="0"/>
      <c r="AHF44" s="0"/>
      <c r="AHG44" s="0"/>
      <c r="AHH44" s="0"/>
      <c r="AHI44" s="0"/>
      <c r="AHJ44" s="0"/>
      <c r="AHK44" s="0"/>
      <c r="AHL44" s="0"/>
      <c r="AHM44" s="0"/>
      <c r="AHN44" s="0"/>
      <c r="AHO44" s="0"/>
      <c r="AHP44" s="0"/>
      <c r="AHQ44" s="0"/>
      <c r="AHR44" s="0"/>
      <c r="AHS44" s="0"/>
      <c r="AHT44" s="0"/>
      <c r="AHU44" s="0"/>
      <c r="AHV44" s="0"/>
      <c r="AHW44" s="0"/>
      <c r="AHX44" s="0"/>
      <c r="AHY44" s="0"/>
      <c r="AHZ44" s="0"/>
      <c r="AIA44" s="0"/>
      <c r="AIB44" s="0"/>
      <c r="AIC44" s="0"/>
      <c r="AID44" s="0"/>
      <c r="AIE44" s="0"/>
      <c r="AIF44" s="0"/>
      <c r="AIG44" s="0"/>
      <c r="AIH44" s="0"/>
      <c r="AII44" s="0"/>
      <c r="AIJ44" s="0"/>
      <c r="AIK44" s="0"/>
      <c r="AIL44" s="0"/>
      <c r="AIM44" s="0"/>
      <c r="AIN44" s="0"/>
      <c r="AIO44" s="0"/>
      <c r="AIP44" s="0"/>
      <c r="AIQ44" s="0"/>
      <c r="AIR44" s="0"/>
      <c r="AIS44" s="0"/>
      <c r="AIT44" s="0"/>
      <c r="AIU44" s="0"/>
      <c r="AIV44" s="0"/>
      <c r="AIW44" s="0"/>
      <c r="AIX44" s="0"/>
      <c r="AIY44" s="0"/>
      <c r="AIZ44" s="0"/>
      <c r="AJA44" s="0"/>
      <c r="AJB44" s="0"/>
      <c r="AJC44" s="0"/>
      <c r="AJD44" s="0"/>
      <c r="AJE44" s="0"/>
      <c r="AJF44" s="0"/>
      <c r="AJG44" s="0"/>
      <c r="AJH44" s="0"/>
      <c r="AJI44" s="0"/>
      <c r="AJJ44" s="0"/>
      <c r="AJK44" s="0"/>
      <c r="AJL44" s="0"/>
      <c r="AJM44" s="0"/>
      <c r="AJN44" s="0"/>
      <c r="AJO44" s="0"/>
      <c r="AJP44" s="0"/>
      <c r="AJQ44" s="0"/>
      <c r="AJR44" s="0"/>
      <c r="AJS44" s="0"/>
      <c r="AJT44" s="0"/>
      <c r="AJU44" s="0"/>
      <c r="AJV44" s="0"/>
      <c r="AJW44" s="0"/>
      <c r="AJX44" s="0"/>
      <c r="AJY44" s="0"/>
      <c r="AJZ44" s="0"/>
      <c r="AKA44" s="0"/>
      <c r="AKB44" s="0"/>
      <c r="AKC44" s="0"/>
      <c r="AKD44" s="0"/>
      <c r="AKE44" s="0"/>
      <c r="AKF44" s="0"/>
      <c r="AKG44" s="0"/>
      <c r="AKH44" s="0"/>
      <c r="AKI44" s="0"/>
      <c r="AKJ44" s="0"/>
      <c r="AKK44" s="0"/>
      <c r="AKL44" s="0"/>
      <c r="AKM44" s="0"/>
      <c r="AKN44" s="0"/>
      <c r="AKO44" s="0"/>
      <c r="AKP44" s="0"/>
      <c r="AKQ44" s="0"/>
      <c r="AKR44" s="0"/>
      <c r="AKS44" s="0"/>
      <c r="AKT44" s="0"/>
      <c r="AKU44" s="0"/>
      <c r="AKV44" s="0"/>
      <c r="AKW44" s="0"/>
      <c r="AKX44" s="0"/>
      <c r="AKY44" s="0"/>
      <c r="AKZ44" s="0"/>
      <c r="ALA44" s="0"/>
      <c r="ALB44" s="0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</row>
    <row r="45" customFormat="false" ht="13.8" hidden="false" customHeight="false" outlineLevel="0" collapsed="false">
      <c r="A45" s="25" t="s">
        <v>75</v>
      </c>
      <c r="B45" s="37" t="n">
        <v>41113</v>
      </c>
      <c r="C45" s="27" t="n">
        <v>2.57275143492026</v>
      </c>
      <c r="D45" s="28" t="s">
        <v>71</v>
      </c>
      <c r="E45" s="29" t="s">
        <v>50</v>
      </c>
      <c r="F45" s="30" t="n">
        <v>0.7755</v>
      </c>
      <c r="G45" s="30" t="n">
        <v>33</v>
      </c>
      <c r="H45" s="30" t="n">
        <v>2.35</v>
      </c>
      <c r="I45" s="30" t="n">
        <v>62.5749766666667</v>
      </c>
      <c r="J45" s="30" t="n">
        <v>92.8203216666667</v>
      </c>
      <c r="K45" s="31" t="n">
        <v>0.342678276399</v>
      </c>
      <c r="L45" s="31" t="n">
        <v>0.557951842308278</v>
      </c>
      <c r="M45" s="31" t="n">
        <v>0.75450833580424</v>
      </c>
      <c r="N45" s="31" t="n">
        <v>0.87370092496414</v>
      </c>
      <c r="O45" s="31" t="n">
        <v>0</v>
      </c>
      <c r="P45" s="31" t="n">
        <v>5.34543071858136</v>
      </c>
      <c r="Q45" s="31" t="n">
        <v>0</v>
      </c>
      <c r="R45" s="31" t="n">
        <v>3.63403571503608</v>
      </c>
      <c r="S45" s="31" t="n">
        <v>3.59792010676723</v>
      </c>
      <c r="T45" s="31" t="n">
        <v>2.61865915469851</v>
      </c>
      <c r="U45" s="31" t="n">
        <v>0</v>
      </c>
      <c r="V45" s="31" t="n">
        <v>0</v>
      </c>
      <c r="W45" s="31" t="n">
        <v>0</v>
      </c>
      <c r="X45" s="31" t="n">
        <v>7.93481144812109</v>
      </c>
      <c r="Y45" s="31" t="n">
        <v>0.231917911954264</v>
      </c>
      <c r="Z45" s="31" t="n">
        <v>0</v>
      </c>
      <c r="AA45" s="31" t="n">
        <v>0</v>
      </c>
      <c r="AB45" s="31" t="n">
        <f aca="false">SUM(K45:AA45)</f>
        <v>25.8916144346342</v>
      </c>
      <c r="AC45" s="31" t="n">
        <f aca="false">SUM(K45:O45)</f>
        <v>2.52883937947566</v>
      </c>
      <c r="AD45" s="31" t="n">
        <f aca="false">SUM(P45:W45)</f>
        <v>15.1960456950832</v>
      </c>
      <c r="AE45" s="32" t="n">
        <f aca="false">(C45*K45)/1000</f>
        <v>0.000881626027321529</v>
      </c>
      <c r="AF45" s="31"/>
      <c r="AG45" s="30" t="n">
        <f aca="false">(K45)/(K45+L45)</f>
        <v>0.380487249183787</v>
      </c>
      <c r="AH45" s="30" t="n">
        <f aca="false">X45/(AC45+X45)</f>
        <v>0.758321505453324</v>
      </c>
      <c r="AI45" s="30" t="n">
        <f aca="false">AD45/(AD45+X45)</f>
        <v>0.744579408461958</v>
      </c>
      <c r="AJ45" s="30" t="n">
        <f aca="false">P45/(P45+X45)</f>
        <v>0.402510033437791</v>
      </c>
      <c r="AK45" s="30" t="n">
        <f aca="false">AC45/(AC45+AD45)</f>
        <v>0.0985529730345987</v>
      </c>
      <c r="AL45" s="33" t="n">
        <f aca="false">(K45+L45)/(K45+L45+Y45)</f>
        <v>0.7952246565483</v>
      </c>
      <c r="AM45" s="33" t="n">
        <f aca="false">(K45)/(X45+K45)</f>
        <v>0.0413988162841081</v>
      </c>
      <c r="AN45" s="34" t="n">
        <f aca="false">K45/(M45+K45)</f>
        <v>0.312324514888925</v>
      </c>
      <c r="AO45" s="30" t="n">
        <f aca="false">(K45+L45)/(Y45+X45)</f>
        <v>0.110280392431049</v>
      </c>
      <c r="AP45" s="30" t="n">
        <f aca="false">P45/(M45+P45)</f>
        <v>0.876308873076071</v>
      </c>
      <c r="AQ45" s="35" t="n">
        <f aca="false">Y45/(Y45+X45)</f>
        <v>0.0283978936645115</v>
      </c>
      <c r="AR45" s="0"/>
      <c r="AS45" s="0"/>
      <c r="AT45" s="0"/>
      <c r="AU45" s="0"/>
      <c r="AV45" s="0"/>
      <c r="AW45" s="0"/>
      <c r="AX45" s="0"/>
      <c r="AY45" s="0"/>
      <c r="AZ45" s="0"/>
      <c r="BA45" s="0"/>
      <c r="BB45" s="0"/>
      <c r="BC45" s="0"/>
      <c r="BD45" s="0"/>
      <c r="BE45" s="0"/>
      <c r="BF45" s="0"/>
      <c r="BG45" s="0"/>
      <c r="BH45" s="0"/>
      <c r="BI45" s="0"/>
      <c r="BJ45" s="0"/>
      <c r="BK45" s="0"/>
      <c r="BL45" s="0"/>
      <c r="BM45" s="0"/>
      <c r="BN45" s="0"/>
      <c r="BO45" s="0"/>
      <c r="BP45" s="0"/>
      <c r="BQ45" s="0"/>
      <c r="BR45" s="0"/>
      <c r="BS45" s="0"/>
      <c r="BT45" s="0"/>
      <c r="BU45" s="0"/>
      <c r="BV45" s="0"/>
      <c r="BW45" s="0"/>
      <c r="BX45" s="0"/>
      <c r="BY45" s="0"/>
      <c r="BZ45" s="0"/>
      <c r="CA45" s="0"/>
      <c r="CB45" s="0"/>
      <c r="CC45" s="0"/>
      <c r="CD45" s="0"/>
      <c r="CE45" s="0"/>
      <c r="CF45" s="0"/>
      <c r="CG45" s="0"/>
      <c r="CH45" s="0"/>
      <c r="CI45" s="0"/>
      <c r="CJ45" s="0"/>
      <c r="CK45" s="0"/>
      <c r="CL45" s="0"/>
      <c r="CM45" s="0"/>
      <c r="CN45" s="0"/>
      <c r="CO45" s="0"/>
      <c r="CP45" s="0"/>
      <c r="CQ45" s="0"/>
      <c r="CR45" s="0"/>
      <c r="CS45" s="0"/>
      <c r="CT45" s="0"/>
      <c r="CU45" s="0"/>
      <c r="CV45" s="0"/>
      <c r="CW45" s="0"/>
      <c r="CX45" s="0"/>
      <c r="CY45" s="0"/>
      <c r="CZ45" s="0"/>
      <c r="DA45" s="0"/>
      <c r="DB45" s="0"/>
      <c r="DC45" s="0"/>
      <c r="DD45" s="0"/>
      <c r="DE45" s="0"/>
      <c r="DF45" s="0"/>
      <c r="DG45" s="0"/>
      <c r="DH45" s="0"/>
      <c r="DI45" s="0"/>
      <c r="DJ45" s="0"/>
      <c r="DK45" s="0"/>
      <c r="DL45" s="0"/>
      <c r="DM45" s="0"/>
      <c r="DN45" s="0"/>
      <c r="DO45" s="0"/>
      <c r="DP45" s="0"/>
      <c r="DQ45" s="0"/>
      <c r="DR45" s="0"/>
      <c r="DS45" s="0"/>
      <c r="DT45" s="0"/>
      <c r="DU45" s="0"/>
      <c r="DV45" s="0"/>
      <c r="DW45" s="0"/>
      <c r="DX45" s="0"/>
      <c r="DY45" s="0"/>
      <c r="DZ45" s="0"/>
      <c r="EA45" s="0"/>
      <c r="EB45" s="0"/>
      <c r="EC45" s="0"/>
      <c r="ED45" s="0"/>
      <c r="EE45" s="0"/>
      <c r="EF45" s="0"/>
      <c r="EG45" s="0"/>
      <c r="EH45" s="0"/>
      <c r="EI45" s="0"/>
      <c r="EJ45" s="0"/>
      <c r="EK45" s="0"/>
      <c r="EL45" s="0"/>
      <c r="EM45" s="0"/>
      <c r="EN45" s="0"/>
      <c r="EO45" s="0"/>
      <c r="EP45" s="0"/>
      <c r="EQ45" s="0"/>
      <c r="ER45" s="0"/>
      <c r="ES45" s="0"/>
      <c r="ET45" s="0"/>
      <c r="EU45" s="0"/>
      <c r="EV45" s="0"/>
      <c r="EW45" s="0"/>
      <c r="EX45" s="0"/>
      <c r="EY45" s="0"/>
      <c r="EZ45" s="0"/>
      <c r="FA45" s="0"/>
      <c r="FB45" s="0"/>
      <c r="FC45" s="0"/>
      <c r="FD45" s="0"/>
      <c r="FE45" s="0"/>
      <c r="FF45" s="0"/>
      <c r="FG45" s="0"/>
      <c r="FH45" s="0"/>
      <c r="FI45" s="0"/>
      <c r="FJ45" s="0"/>
      <c r="FK45" s="0"/>
      <c r="FL45" s="0"/>
      <c r="FM45" s="0"/>
      <c r="FN45" s="0"/>
      <c r="FO45" s="0"/>
      <c r="FP45" s="0"/>
      <c r="FQ45" s="0"/>
      <c r="FR45" s="0"/>
      <c r="FS45" s="0"/>
      <c r="FT45" s="0"/>
      <c r="FU45" s="0"/>
      <c r="FV45" s="0"/>
      <c r="FW45" s="0"/>
      <c r="FX45" s="0"/>
      <c r="FY45" s="0"/>
      <c r="FZ45" s="0"/>
      <c r="GA45" s="0"/>
      <c r="GB45" s="0"/>
      <c r="GC45" s="0"/>
      <c r="GD45" s="0"/>
      <c r="GE45" s="0"/>
      <c r="GF45" s="0"/>
      <c r="GG45" s="0"/>
      <c r="GH45" s="0"/>
      <c r="GI45" s="0"/>
      <c r="GJ45" s="0"/>
      <c r="GK45" s="0"/>
      <c r="GL45" s="0"/>
      <c r="GM45" s="0"/>
      <c r="GN45" s="0"/>
      <c r="GO45" s="0"/>
      <c r="GP45" s="0"/>
      <c r="GQ45" s="0"/>
      <c r="GR45" s="0"/>
      <c r="GS45" s="0"/>
      <c r="GT45" s="0"/>
      <c r="GU45" s="0"/>
      <c r="GV45" s="0"/>
      <c r="GW45" s="0"/>
      <c r="GX45" s="0"/>
      <c r="GY45" s="0"/>
      <c r="GZ45" s="0"/>
      <c r="HA45" s="0"/>
      <c r="HB45" s="0"/>
      <c r="HC45" s="0"/>
      <c r="HD45" s="0"/>
      <c r="HE45" s="0"/>
      <c r="HF45" s="0"/>
      <c r="HG45" s="0"/>
      <c r="HH45" s="0"/>
      <c r="HI45" s="0"/>
      <c r="HJ45" s="0"/>
      <c r="HK45" s="0"/>
      <c r="HL45" s="0"/>
      <c r="HM45" s="0"/>
      <c r="HN45" s="0"/>
      <c r="HO45" s="0"/>
      <c r="HP45" s="0"/>
      <c r="HQ45" s="0"/>
      <c r="HR45" s="0"/>
      <c r="HS45" s="0"/>
      <c r="HT45" s="0"/>
      <c r="HU45" s="0"/>
      <c r="HV45" s="0"/>
      <c r="HW45" s="0"/>
      <c r="HX45" s="0"/>
      <c r="HY45" s="0"/>
      <c r="HZ45" s="0"/>
      <c r="IA45" s="0"/>
      <c r="IB45" s="0"/>
      <c r="IC45" s="0"/>
      <c r="ID45" s="0"/>
      <c r="IE45" s="0"/>
      <c r="IF45" s="0"/>
      <c r="IG45" s="0"/>
      <c r="IH45" s="0"/>
      <c r="II45" s="0"/>
      <c r="IJ45" s="0"/>
      <c r="IK45" s="0"/>
      <c r="IL45" s="0"/>
      <c r="IM45" s="0"/>
      <c r="IN45" s="0"/>
      <c r="IO45" s="0"/>
      <c r="IP45" s="0"/>
      <c r="IQ45" s="0"/>
      <c r="IR45" s="0"/>
      <c r="IS45" s="0"/>
      <c r="IT45" s="0"/>
      <c r="IU45" s="0"/>
      <c r="IV45" s="0"/>
      <c r="IW45" s="0"/>
      <c r="IX45" s="0"/>
      <c r="IY45" s="0"/>
      <c r="IZ45" s="0"/>
      <c r="JA45" s="0"/>
      <c r="JB45" s="0"/>
      <c r="JC45" s="0"/>
      <c r="JD45" s="0"/>
      <c r="JE45" s="0"/>
      <c r="JF45" s="0"/>
      <c r="JG45" s="0"/>
      <c r="JH45" s="0"/>
      <c r="JI45" s="0"/>
      <c r="JJ45" s="0"/>
      <c r="JK45" s="0"/>
      <c r="JL45" s="0"/>
      <c r="JM45" s="0"/>
      <c r="JN45" s="0"/>
      <c r="JO45" s="0"/>
      <c r="JP45" s="0"/>
      <c r="JQ45" s="0"/>
      <c r="JR45" s="0"/>
      <c r="JS45" s="0"/>
      <c r="JT45" s="0"/>
      <c r="JU45" s="0"/>
      <c r="JV45" s="0"/>
      <c r="JW45" s="0"/>
      <c r="JX45" s="0"/>
      <c r="JY45" s="0"/>
      <c r="JZ45" s="0"/>
      <c r="KA45" s="0"/>
      <c r="KB45" s="0"/>
      <c r="KC45" s="0"/>
      <c r="KD45" s="0"/>
      <c r="KE45" s="0"/>
      <c r="KF45" s="0"/>
      <c r="KG45" s="0"/>
      <c r="KH45" s="0"/>
      <c r="KI45" s="0"/>
      <c r="KJ45" s="0"/>
      <c r="KK45" s="0"/>
      <c r="KL45" s="0"/>
      <c r="KM45" s="0"/>
      <c r="KN45" s="0"/>
      <c r="KO45" s="0"/>
      <c r="KP45" s="0"/>
      <c r="KQ45" s="0"/>
      <c r="KR45" s="0"/>
      <c r="KS45" s="0"/>
      <c r="KT45" s="0"/>
      <c r="KU45" s="0"/>
      <c r="KV45" s="0"/>
      <c r="KW45" s="0"/>
      <c r="KX45" s="0"/>
      <c r="KY45" s="0"/>
      <c r="KZ45" s="0"/>
      <c r="LA45" s="0"/>
      <c r="LB45" s="0"/>
      <c r="LC45" s="0"/>
      <c r="LD45" s="0"/>
      <c r="LE45" s="0"/>
      <c r="LF45" s="0"/>
      <c r="LG45" s="0"/>
      <c r="LH45" s="0"/>
      <c r="LI45" s="0"/>
      <c r="LJ45" s="0"/>
      <c r="LK45" s="0"/>
      <c r="LL45" s="0"/>
      <c r="LM45" s="0"/>
      <c r="LN45" s="0"/>
      <c r="LO45" s="0"/>
      <c r="LP45" s="0"/>
      <c r="LQ45" s="0"/>
      <c r="LR45" s="0"/>
      <c r="LS45" s="0"/>
      <c r="LT45" s="0"/>
      <c r="LU45" s="0"/>
      <c r="LV45" s="0"/>
      <c r="LW45" s="0"/>
      <c r="LX45" s="0"/>
      <c r="LY45" s="0"/>
      <c r="LZ45" s="0"/>
      <c r="MA45" s="0"/>
      <c r="MB45" s="0"/>
      <c r="MC45" s="0"/>
      <c r="MD45" s="0"/>
      <c r="ME45" s="0"/>
      <c r="MF45" s="0"/>
      <c r="MG45" s="0"/>
      <c r="MH45" s="0"/>
      <c r="MI45" s="0"/>
      <c r="MJ45" s="0"/>
      <c r="MK45" s="0"/>
      <c r="ML45" s="0"/>
      <c r="MM45" s="0"/>
      <c r="MN45" s="0"/>
      <c r="MO45" s="0"/>
      <c r="MP45" s="0"/>
      <c r="MQ45" s="0"/>
      <c r="MR45" s="0"/>
      <c r="MS45" s="0"/>
      <c r="MT45" s="0"/>
      <c r="MU45" s="0"/>
      <c r="MV45" s="0"/>
      <c r="MW45" s="0"/>
      <c r="MX45" s="0"/>
      <c r="MY45" s="0"/>
      <c r="MZ45" s="0"/>
      <c r="NA45" s="0"/>
      <c r="NB45" s="0"/>
      <c r="NC45" s="0"/>
      <c r="ND45" s="0"/>
      <c r="NE45" s="0"/>
      <c r="NF45" s="0"/>
      <c r="NG45" s="0"/>
      <c r="NH45" s="0"/>
      <c r="NI45" s="0"/>
      <c r="NJ45" s="0"/>
      <c r="NK45" s="0"/>
      <c r="NL45" s="0"/>
      <c r="NM45" s="0"/>
      <c r="NN45" s="0"/>
      <c r="NO45" s="0"/>
      <c r="NP45" s="0"/>
      <c r="NQ45" s="0"/>
      <c r="NR45" s="0"/>
      <c r="NS45" s="0"/>
      <c r="NT45" s="0"/>
      <c r="NU45" s="0"/>
      <c r="NV45" s="0"/>
      <c r="NW45" s="0"/>
      <c r="NX45" s="0"/>
      <c r="NY45" s="0"/>
      <c r="NZ45" s="0"/>
      <c r="OA45" s="0"/>
      <c r="OB45" s="0"/>
      <c r="OC45" s="0"/>
      <c r="OD45" s="0"/>
      <c r="OE45" s="0"/>
      <c r="OF45" s="0"/>
      <c r="OG45" s="0"/>
      <c r="OH45" s="0"/>
      <c r="OI45" s="0"/>
      <c r="OJ45" s="0"/>
      <c r="OK45" s="0"/>
      <c r="OL45" s="0"/>
      <c r="OM45" s="0"/>
      <c r="ON45" s="0"/>
      <c r="OO45" s="0"/>
      <c r="OP45" s="0"/>
      <c r="OQ45" s="0"/>
      <c r="OR45" s="0"/>
      <c r="OS45" s="0"/>
      <c r="OT45" s="0"/>
      <c r="OU45" s="0"/>
      <c r="OV45" s="0"/>
      <c r="OW45" s="0"/>
      <c r="OX45" s="0"/>
      <c r="OY45" s="0"/>
      <c r="OZ45" s="0"/>
      <c r="PA45" s="0"/>
      <c r="PB45" s="0"/>
      <c r="PC45" s="0"/>
      <c r="PD45" s="0"/>
      <c r="PE45" s="0"/>
      <c r="PF45" s="0"/>
      <c r="PG45" s="0"/>
      <c r="PH45" s="0"/>
      <c r="PI45" s="0"/>
      <c r="PJ45" s="0"/>
      <c r="PK45" s="0"/>
      <c r="PL45" s="0"/>
      <c r="PM45" s="0"/>
      <c r="PN45" s="0"/>
      <c r="PO45" s="0"/>
      <c r="PP45" s="0"/>
      <c r="PQ45" s="0"/>
      <c r="PR45" s="0"/>
      <c r="PS45" s="0"/>
      <c r="PT45" s="0"/>
      <c r="PU45" s="0"/>
      <c r="PV45" s="0"/>
      <c r="PW45" s="0"/>
      <c r="PX45" s="0"/>
      <c r="PY45" s="0"/>
      <c r="PZ45" s="0"/>
      <c r="QA45" s="0"/>
      <c r="QB45" s="0"/>
      <c r="QC45" s="0"/>
      <c r="QD45" s="0"/>
      <c r="QE45" s="0"/>
      <c r="QF45" s="0"/>
      <c r="QG45" s="0"/>
      <c r="QH45" s="0"/>
      <c r="QI45" s="0"/>
      <c r="QJ45" s="0"/>
      <c r="QK45" s="0"/>
      <c r="QL45" s="0"/>
      <c r="QM45" s="0"/>
      <c r="QN45" s="0"/>
      <c r="QO45" s="0"/>
      <c r="QP45" s="0"/>
      <c r="QQ45" s="0"/>
      <c r="QR45" s="0"/>
      <c r="QS45" s="0"/>
      <c r="QT45" s="0"/>
      <c r="QU45" s="0"/>
      <c r="QV45" s="0"/>
      <c r="QW45" s="0"/>
      <c r="QX45" s="0"/>
      <c r="QY45" s="0"/>
      <c r="QZ45" s="0"/>
      <c r="RA45" s="0"/>
      <c r="RB45" s="0"/>
      <c r="RC45" s="0"/>
      <c r="RD45" s="0"/>
      <c r="RE45" s="0"/>
      <c r="RF45" s="0"/>
      <c r="RG45" s="0"/>
      <c r="RH45" s="0"/>
      <c r="RI45" s="0"/>
      <c r="RJ45" s="0"/>
      <c r="RK45" s="0"/>
      <c r="RL45" s="0"/>
      <c r="RM45" s="0"/>
      <c r="RN45" s="0"/>
      <c r="RO45" s="0"/>
      <c r="RP45" s="0"/>
      <c r="RQ45" s="0"/>
      <c r="RR45" s="0"/>
      <c r="RS45" s="0"/>
      <c r="RT45" s="0"/>
      <c r="RU45" s="0"/>
      <c r="RV45" s="0"/>
      <c r="RW45" s="0"/>
      <c r="RX45" s="0"/>
      <c r="RY45" s="0"/>
      <c r="RZ45" s="0"/>
      <c r="SA45" s="0"/>
      <c r="SB45" s="0"/>
      <c r="SC45" s="0"/>
      <c r="SD45" s="0"/>
      <c r="SE45" s="0"/>
      <c r="SF45" s="0"/>
      <c r="SG45" s="0"/>
      <c r="SH45" s="0"/>
      <c r="SI45" s="0"/>
      <c r="SJ45" s="0"/>
      <c r="SK45" s="0"/>
      <c r="SL45" s="0"/>
      <c r="SM45" s="0"/>
      <c r="SN45" s="0"/>
      <c r="SO45" s="0"/>
      <c r="SP45" s="0"/>
      <c r="SQ45" s="0"/>
      <c r="SR45" s="0"/>
      <c r="SS45" s="0"/>
      <c r="ST45" s="0"/>
      <c r="SU45" s="0"/>
      <c r="SV45" s="0"/>
      <c r="SW45" s="0"/>
      <c r="SX45" s="0"/>
      <c r="SY45" s="0"/>
      <c r="SZ45" s="0"/>
      <c r="TA45" s="0"/>
      <c r="TB45" s="0"/>
      <c r="TC45" s="0"/>
      <c r="TD45" s="0"/>
      <c r="TE45" s="0"/>
      <c r="TF45" s="0"/>
      <c r="TG45" s="0"/>
      <c r="TH45" s="0"/>
      <c r="TI45" s="0"/>
      <c r="TJ45" s="0"/>
      <c r="TK45" s="0"/>
      <c r="TL45" s="0"/>
      <c r="TM45" s="0"/>
      <c r="TN45" s="0"/>
      <c r="TO45" s="0"/>
      <c r="TP45" s="0"/>
      <c r="TQ45" s="0"/>
      <c r="TR45" s="0"/>
      <c r="TS45" s="0"/>
      <c r="TT45" s="0"/>
      <c r="TU45" s="0"/>
      <c r="TV45" s="0"/>
      <c r="TW45" s="0"/>
      <c r="TX45" s="0"/>
      <c r="TY45" s="0"/>
      <c r="TZ45" s="0"/>
      <c r="UA45" s="0"/>
      <c r="UB45" s="0"/>
      <c r="UC45" s="0"/>
      <c r="UD45" s="0"/>
      <c r="UE45" s="0"/>
      <c r="UF45" s="0"/>
      <c r="UG45" s="0"/>
      <c r="UH45" s="0"/>
      <c r="UI45" s="0"/>
      <c r="UJ45" s="0"/>
      <c r="UK45" s="0"/>
      <c r="UL45" s="0"/>
      <c r="UM45" s="0"/>
      <c r="UN45" s="0"/>
      <c r="UO45" s="0"/>
      <c r="UP45" s="0"/>
      <c r="UQ45" s="0"/>
      <c r="UR45" s="0"/>
      <c r="US45" s="0"/>
      <c r="UT45" s="0"/>
      <c r="UU45" s="0"/>
      <c r="UV45" s="0"/>
      <c r="UW45" s="0"/>
      <c r="UX45" s="0"/>
      <c r="UY45" s="0"/>
      <c r="UZ45" s="0"/>
      <c r="VA45" s="0"/>
      <c r="VB45" s="0"/>
      <c r="VC45" s="0"/>
      <c r="VD45" s="0"/>
      <c r="VE45" s="0"/>
      <c r="VF45" s="0"/>
      <c r="VG45" s="0"/>
      <c r="VH45" s="0"/>
      <c r="VI45" s="0"/>
      <c r="VJ45" s="0"/>
      <c r="VK45" s="0"/>
      <c r="VL45" s="0"/>
      <c r="VM45" s="0"/>
      <c r="VN45" s="0"/>
      <c r="VO45" s="0"/>
      <c r="VP45" s="0"/>
      <c r="VQ45" s="0"/>
      <c r="VR45" s="0"/>
      <c r="VS45" s="0"/>
      <c r="VT45" s="0"/>
      <c r="VU45" s="0"/>
      <c r="VV45" s="0"/>
      <c r="VW45" s="0"/>
      <c r="VX45" s="0"/>
      <c r="VY45" s="0"/>
      <c r="VZ45" s="0"/>
      <c r="WA45" s="0"/>
      <c r="WB45" s="0"/>
      <c r="WC45" s="0"/>
      <c r="WD45" s="0"/>
      <c r="WE45" s="0"/>
      <c r="WF45" s="0"/>
      <c r="WG45" s="0"/>
      <c r="WH45" s="0"/>
      <c r="WI45" s="0"/>
      <c r="WJ45" s="0"/>
      <c r="WK45" s="0"/>
      <c r="WL45" s="0"/>
      <c r="WM45" s="0"/>
      <c r="WN45" s="0"/>
      <c r="WO45" s="0"/>
      <c r="WP45" s="0"/>
      <c r="WQ45" s="0"/>
      <c r="WR45" s="0"/>
      <c r="WS45" s="0"/>
      <c r="WT45" s="0"/>
      <c r="WU45" s="0"/>
      <c r="WV45" s="0"/>
      <c r="WW45" s="0"/>
      <c r="WX45" s="0"/>
      <c r="WY45" s="0"/>
      <c r="WZ45" s="0"/>
      <c r="XA45" s="0"/>
      <c r="XB45" s="0"/>
      <c r="XC45" s="0"/>
      <c r="XD45" s="0"/>
      <c r="XE45" s="0"/>
      <c r="XF45" s="0"/>
      <c r="XG45" s="0"/>
      <c r="XH45" s="0"/>
      <c r="XI45" s="0"/>
      <c r="XJ45" s="0"/>
      <c r="XK45" s="0"/>
      <c r="XL45" s="0"/>
      <c r="XM45" s="0"/>
      <c r="XN45" s="0"/>
      <c r="XO45" s="0"/>
      <c r="XP45" s="0"/>
      <c r="XQ45" s="0"/>
      <c r="XR45" s="0"/>
      <c r="XS45" s="0"/>
      <c r="XT45" s="0"/>
      <c r="XU45" s="0"/>
      <c r="XV45" s="0"/>
      <c r="XW45" s="0"/>
      <c r="XX45" s="0"/>
      <c r="XY45" s="0"/>
      <c r="XZ45" s="0"/>
      <c r="YA45" s="0"/>
      <c r="YB45" s="0"/>
      <c r="YC45" s="0"/>
      <c r="YD45" s="0"/>
      <c r="YE45" s="0"/>
      <c r="YF45" s="0"/>
      <c r="YG45" s="0"/>
      <c r="YH45" s="0"/>
      <c r="YI45" s="0"/>
      <c r="YJ45" s="0"/>
      <c r="YK45" s="0"/>
      <c r="YL45" s="0"/>
      <c r="YM45" s="0"/>
      <c r="YN45" s="0"/>
      <c r="YO45" s="0"/>
      <c r="YP45" s="0"/>
      <c r="YQ45" s="0"/>
      <c r="YR45" s="0"/>
      <c r="YS45" s="0"/>
      <c r="YT45" s="0"/>
      <c r="YU45" s="0"/>
      <c r="YV45" s="0"/>
      <c r="YW45" s="0"/>
      <c r="YX45" s="0"/>
      <c r="YY45" s="0"/>
      <c r="YZ45" s="0"/>
      <c r="ZA45" s="0"/>
      <c r="ZB45" s="0"/>
      <c r="ZC45" s="0"/>
      <c r="ZD45" s="0"/>
      <c r="ZE45" s="0"/>
      <c r="ZF45" s="0"/>
      <c r="ZG45" s="0"/>
      <c r="ZH45" s="0"/>
      <c r="ZI45" s="0"/>
      <c r="ZJ45" s="0"/>
      <c r="ZK45" s="0"/>
      <c r="ZL45" s="0"/>
      <c r="ZM45" s="0"/>
      <c r="ZN45" s="0"/>
      <c r="ZO45" s="0"/>
      <c r="ZP45" s="0"/>
      <c r="ZQ45" s="0"/>
      <c r="ZR45" s="0"/>
      <c r="ZS45" s="0"/>
      <c r="ZT45" s="0"/>
      <c r="ZU45" s="0"/>
      <c r="ZV45" s="0"/>
      <c r="ZW45" s="0"/>
      <c r="ZX45" s="0"/>
      <c r="ZY45" s="0"/>
      <c r="ZZ45" s="0"/>
      <c r="AAA45" s="0"/>
      <c r="AAB45" s="0"/>
      <c r="AAC45" s="0"/>
      <c r="AAD45" s="0"/>
      <c r="AAE45" s="0"/>
      <c r="AAF45" s="0"/>
      <c r="AAG45" s="0"/>
      <c r="AAH45" s="0"/>
      <c r="AAI45" s="0"/>
      <c r="AAJ45" s="0"/>
      <c r="AAK45" s="0"/>
      <c r="AAL45" s="0"/>
      <c r="AAM45" s="0"/>
      <c r="AAN45" s="0"/>
      <c r="AAO45" s="0"/>
      <c r="AAP45" s="0"/>
      <c r="AAQ45" s="0"/>
      <c r="AAR45" s="0"/>
      <c r="AAS45" s="0"/>
      <c r="AAT45" s="0"/>
      <c r="AAU45" s="0"/>
      <c r="AAV45" s="0"/>
      <c r="AAW45" s="0"/>
      <c r="AAX45" s="0"/>
      <c r="AAY45" s="0"/>
      <c r="AAZ45" s="0"/>
      <c r="ABA45" s="0"/>
      <c r="ABB45" s="0"/>
      <c r="ABC45" s="0"/>
      <c r="ABD45" s="0"/>
      <c r="ABE45" s="0"/>
      <c r="ABF45" s="0"/>
      <c r="ABG45" s="0"/>
      <c r="ABH45" s="0"/>
      <c r="ABI45" s="0"/>
      <c r="ABJ45" s="0"/>
      <c r="ABK45" s="0"/>
      <c r="ABL45" s="0"/>
      <c r="ABM45" s="0"/>
      <c r="ABN45" s="0"/>
      <c r="ABO45" s="0"/>
      <c r="ABP45" s="0"/>
      <c r="ABQ45" s="0"/>
      <c r="ABR45" s="0"/>
      <c r="ABS45" s="0"/>
      <c r="ABT45" s="0"/>
      <c r="ABU45" s="0"/>
      <c r="ABV45" s="0"/>
      <c r="ABW45" s="0"/>
      <c r="ABX45" s="0"/>
      <c r="ABY45" s="0"/>
      <c r="ABZ45" s="0"/>
      <c r="ACA45" s="0"/>
      <c r="ACB45" s="0"/>
      <c r="ACC45" s="0"/>
      <c r="ACD45" s="0"/>
      <c r="ACE45" s="0"/>
      <c r="ACF45" s="0"/>
      <c r="ACG45" s="0"/>
      <c r="ACH45" s="0"/>
      <c r="ACI45" s="0"/>
      <c r="ACJ45" s="0"/>
      <c r="ACK45" s="0"/>
      <c r="ACL45" s="0"/>
      <c r="ACM45" s="0"/>
      <c r="ACN45" s="0"/>
      <c r="ACO45" s="0"/>
      <c r="ACP45" s="0"/>
      <c r="ACQ45" s="0"/>
      <c r="ACR45" s="0"/>
      <c r="ACS45" s="0"/>
      <c r="ACT45" s="0"/>
      <c r="ACU45" s="0"/>
      <c r="ACV45" s="0"/>
      <c r="ACW45" s="0"/>
      <c r="ACX45" s="0"/>
      <c r="ACY45" s="0"/>
      <c r="ACZ45" s="0"/>
      <c r="ADA45" s="0"/>
      <c r="ADB45" s="0"/>
      <c r="ADC45" s="0"/>
      <c r="ADD45" s="0"/>
      <c r="ADE45" s="0"/>
      <c r="ADF45" s="0"/>
      <c r="ADG45" s="0"/>
      <c r="ADH45" s="0"/>
      <c r="ADI45" s="0"/>
      <c r="ADJ45" s="0"/>
      <c r="ADK45" s="0"/>
      <c r="ADL45" s="0"/>
      <c r="ADM45" s="0"/>
      <c r="ADN45" s="0"/>
      <c r="ADO45" s="0"/>
      <c r="ADP45" s="0"/>
      <c r="ADQ45" s="0"/>
      <c r="ADR45" s="0"/>
      <c r="ADS45" s="0"/>
      <c r="ADT45" s="0"/>
      <c r="ADU45" s="0"/>
      <c r="ADV45" s="0"/>
      <c r="ADW45" s="0"/>
      <c r="ADX45" s="0"/>
      <c r="ADY45" s="0"/>
      <c r="ADZ45" s="0"/>
      <c r="AEA45" s="0"/>
      <c r="AEB45" s="0"/>
      <c r="AEC45" s="0"/>
      <c r="AED45" s="0"/>
      <c r="AEE45" s="0"/>
      <c r="AEF45" s="0"/>
      <c r="AEG45" s="0"/>
      <c r="AEH45" s="0"/>
      <c r="AEI45" s="0"/>
      <c r="AEJ45" s="0"/>
      <c r="AEK45" s="0"/>
      <c r="AEL45" s="0"/>
      <c r="AEM45" s="0"/>
      <c r="AEN45" s="0"/>
      <c r="AEO45" s="0"/>
      <c r="AEP45" s="0"/>
      <c r="AEQ45" s="0"/>
      <c r="AER45" s="0"/>
      <c r="AES45" s="0"/>
      <c r="AET45" s="0"/>
      <c r="AEU45" s="0"/>
      <c r="AEV45" s="0"/>
      <c r="AEW45" s="0"/>
      <c r="AEX45" s="0"/>
      <c r="AEY45" s="0"/>
      <c r="AEZ45" s="0"/>
      <c r="AFA45" s="0"/>
      <c r="AFB45" s="0"/>
      <c r="AFC45" s="0"/>
      <c r="AFD45" s="0"/>
      <c r="AFE45" s="0"/>
      <c r="AFF45" s="0"/>
      <c r="AFG45" s="0"/>
      <c r="AFH45" s="0"/>
      <c r="AFI45" s="0"/>
      <c r="AFJ45" s="0"/>
      <c r="AFK45" s="0"/>
      <c r="AFL45" s="0"/>
      <c r="AFM45" s="0"/>
      <c r="AFN45" s="0"/>
      <c r="AFO45" s="0"/>
      <c r="AFP45" s="0"/>
      <c r="AFQ45" s="0"/>
      <c r="AFR45" s="0"/>
      <c r="AFS45" s="0"/>
      <c r="AFT45" s="0"/>
      <c r="AFU45" s="0"/>
      <c r="AFV45" s="0"/>
      <c r="AFW45" s="0"/>
      <c r="AFX45" s="0"/>
      <c r="AFY45" s="0"/>
      <c r="AFZ45" s="0"/>
      <c r="AGA45" s="0"/>
      <c r="AGB45" s="0"/>
      <c r="AGC45" s="0"/>
      <c r="AGD45" s="0"/>
      <c r="AGE45" s="0"/>
      <c r="AGF45" s="0"/>
      <c r="AGG45" s="0"/>
      <c r="AGH45" s="0"/>
      <c r="AGI45" s="0"/>
      <c r="AGJ45" s="0"/>
      <c r="AGK45" s="0"/>
      <c r="AGL45" s="0"/>
      <c r="AGM45" s="0"/>
      <c r="AGN45" s="0"/>
      <c r="AGO45" s="0"/>
      <c r="AGP45" s="0"/>
      <c r="AGQ45" s="0"/>
      <c r="AGR45" s="0"/>
      <c r="AGS45" s="0"/>
      <c r="AGT45" s="0"/>
      <c r="AGU45" s="0"/>
      <c r="AGV45" s="0"/>
      <c r="AGW45" s="0"/>
      <c r="AGX45" s="0"/>
      <c r="AGY45" s="0"/>
      <c r="AGZ45" s="0"/>
      <c r="AHA45" s="0"/>
      <c r="AHB45" s="0"/>
      <c r="AHC45" s="0"/>
      <c r="AHD45" s="0"/>
      <c r="AHE45" s="0"/>
      <c r="AHF45" s="0"/>
      <c r="AHG45" s="0"/>
      <c r="AHH45" s="0"/>
      <c r="AHI45" s="0"/>
      <c r="AHJ45" s="0"/>
      <c r="AHK45" s="0"/>
      <c r="AHL45" s="0"/>
      <c r="AHM45" s="0"/>
      <c r="AHN45" s="0"/>
      <c r="AHO45" s="0"/>
      <c r="AHP45" s="0"/>
      <c r="AHQ45" s="0"/>
      <c r="AHR45" s="0"/>
      <c r="AHS45" s="0"/>
      <c r="AHT45" s="0"/>
      <c r="AHU45" s="0"/>
      <c r="AHV45" s="0"/>
      <c r="AHW45" s="0"/>
      <c r="AHX45" s="0"/>
      <c r="AHY45" s="0"/>
      <c r="AHZ45" s="0"/>
      <c r="AIA45" s="0"/>
      <c r="AIB45" s="0"/>
      <c r="AIC45" s="0"/>
      <c r="AID45" s="0"/>
      <c r="AIE45" s="0"/>
      <c r="AIF45" s="0"/>
      <c r="AIG45" s="0"/>
      <c r="AIH45" s="0"/>
      <c r="AII45" s="0"/>
      <c r="AIJ45" s="0"/>
      <c r="AIK45" s="0"/>
      <c r="AIL45" s="0"/>
      <c r="AIM45" s="0"/>
      <c r="AIN45" s="0"/>
      <c r="AIO45" s="0"/>
      <c r="AIP45" s="0"/>
      <c r="AIQ45" s="0"/>
      <c r="AIR45" s="0"/>
      <c r="AIS45" s="0"/>
      <c r="AIT45" s="0"/>
      <c r="AIU45" s="0"/>
      <c r="AIV45" s="0"/>
      <c r="AIW45" s="0"/>
      <c r="AIX45" s="0"/>
      <c r="AIY45" s="0"/>
      <c r="AIZ45" s="0"/>
      <c r="AJA45" s="0"/>
      <c r="AJB45" s="0"/>
      <c r="AJC45" s="0"/>
      <c r="AJD45" s="0"/>
      <c r="AJE45" s="0"/>
      <c r="AJF45" s="0"/>
      <c r="AJG45" s="0"/>
      <c r="AJH45" s="0"/>
      <c r="AJI45" s="0"/>
      <c r="AJJ45" s="0"/>
      <c r="AJK45" s="0"/>
      <c r="AJL45" s="0"/>
      <c r="AJM45" s="0"/>
      <c r="AJN45" s="0"/>
      <c r="AJO45" s="0"/>
      <c r="AJP45" s="0"/>
      <c r="AJQ45" s="0"/>
      <c r="AJR45" s="0"/>
      <c r="AJS45" s="0"/>
      <c r="AJT45" s="0"/>
      <c r="AJU45" s="0"/>
      <c r="AJV45" s="0"/>
      <c r="AJW45" s="0"/>
      <c r="AJX45" s="0"/>
      <c r="AJY45" s="0"/>
      <c r="AJZ45" s="0"/>
      <c r="AKA45" s="0"/>
      <c r="AKB45" s="0"/>
      <c r="AKC45" s="0"/>
      <c r="AKD45" s="0"/>
      <c r="AKE45" s="0"/>
      <c r="AKF45" s="0"/>
      <c r="AKG45" s="0"/>
      <c r="AKH45" s="0"/>
      <c r="AKI45" s="0"/>
      <c r="AKJ45" s="0"/>
      <c r="AKK45" s="0"/>
      <c r="AKL45" s="0"/>
      <c r="AKM45" s="0"/>
      <c r="AKN45" s="0"/>
      <c r="AKO45" s="0"/>
      <c r="AKP45" s="0"/>
      <c r="AKQ45" s="0"/>
      <c r="AKR45" s="0"/>
      <c r="AKS45" s="0"/>
      <c r="AKT45" s="0"/>
      <c r="AKU45" s="0"/>
      <c r="AKV45" s="0"/>
      <c r="AKW45" s="0"/>
      <c r="AKX45" s="0"/>
      <c r="AKY45" s="0"/>
      <c r="AKZ45" s="0"/>
      <c r="ALA45" s="0"/>
      <c r="ALB45" s="0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</row>
    <row r="46" customFormat="false" ht="13.8" hidden="false" customHeight="false" outlineLevel="0" collapsed="false">
      <c r="A46" s="38" t="s">
        <v>76</v>
      </c>
      <c r="B46" s="38" t="n">
        <v>41149</v>
      </c>
      <c r="C46" s="39" t="n">
        <v>2.68493150684931</v>
      </c>
      <c r="D46" s="28" t="s">
        <v>71</v>
      </c>
      <c r="E46" s="39" t="s">
        <v>50</v>
      </c>
      <c r="F46" s="39"/>
      <c r="G46" s="39"/>
      <c r="H46" s="40"/>
      <c r="I46" s="40"/>
      <c r="J46" s="40"/>
      <c r="K46" s="40" t="n">
        <v>0.268100569298955</v>
      </c>
      <c r="L46" s="40" t="n">
        <v>0.0514072227645998</v>
      </c>
      <c r="M46" s="40" t="n">
        <v>0.965141669560864</v>
      </c>
      <c r="N46" s="40" t="n">
        <v>0.0935527953254698</v>
      </c>
      <c r="O46" s="40" t="n">
        <v>0</v>
      </c>
      <c r="P46" s="40" t="n">
        <v>0.621894386703367</v>
      </c>
      <c r="Q46" s="40" t="n">
        <v>0</v>
      </c>
      <c r="R46" s="40" t="n">
        <v>0.57898886783624</v>
      </c>
      <c r="S46" s="40" t="n">
        <v>0.411379893552505</v>
      </c>
      <c r="T46" s="40" t="n">
        <v>0.323698072639041</v>
      </c>
      <c r="U46" s="40" t="n">
        <v>0.0063461655893219</v>
      </c>
      <c r="V46" s="40" t="n">
        <v>0.012</v>
      </c>
      <c r="W46" s="40" t="n">
        <v>0.136460509751339</v>
      </c>
      <c r="X46" s="40" t="n">
        <v>0.60928145440586</v>
      </c>
      <c r="Y46" s="40" t="n">
        <v>0.0115976489511471</v>
      </c>
      <c r="Z46" s="40" t="n">
        <v>0.453727972018773</v>
      </c>
      <c r="AA46" s="40" t="n">
        <v>0</v>
      </c>
      <c r="AB46" s="40" t="n">
        <f aca="false">SUM(K46:AA46)</f>
        <v>4.54357722839748</v>
      </c>
      <c r="AC46" s="31" t="n">
        <f aca="false">SUM(K46:O46)</f>
        <v>1.37820225694989</v>
      </c>
      <c r="AD46" s="31" t="n">
        <f aca="false">SUM(P46:W46)</f>
        <v>2.09076789607181</v>
      </c>
      <c r="AE46" s="32" t="n">
        <f aca="false">(C46*K46)/1000</f>
        <v>0.000719831665515002</v>
      </c>
      <c r="AF46" s="39"/>
      <c r="AG46" s="30" t="n">
        <f aca="false">(K46)/(K46+L46)</f>
        <v>0.839104948168606</v>
      </c>
      <c r="AH46" s="30" t="n">
        <f aca="false">X46/(AC46+X46)</f>
        <v>0.306559219038954</v>
      </c>
      <c r="AI46" s="30" t="n">
        <f aca="false">AD46/(AD46+X46)</f>
        <v>0.816904867926744</v>
      </c>
      <c r="AJ46" s="30" t="n">
        <f aca="false">P46/(P46+X46)</f>
        <v>0.505122311483201</v>
      </c>
      <c r="AK46" s="30" t="n">
        <f aca="false">AC46/(AC46+AD46)</f>
        <v>0.336426062140568</v>
      </c>
      <c r="AL46" s="33" t="n">
        <f aca="false">(K46+L46)/(K46+L46+Y46)</f>
        <v>0.964972943616979</v>
      </c>
      <c r="AM46" s="33" t="n">
        <f aca="false">(K46)/(X46+K46)</f>
        <v>0.305568796778944</v>
      </c>
      <c r="AN46" s="34" t="n">
        <f aca="false">K46/(M46+K46)</f>
        <v>0.217394896842671</v>
      </c>
      <c r="AO46" s="30" t="n">
        <f aca="false">(K46+L46)/(Y46+X46)</f>
        <v>0.514605484926164</v>
      </c>
      <c r="AP46" s="30" t="n">
        <f aca="false">P46/(M46+P46)</f>
        <v>0.391859015583592</v>
      </c>
      <c r="AQ46" s="35" t="n">
        <f aca="false">Y46/(Y46+X46)</f>
        <v>0.0186793997228127</v>
      </c>
      <c r="AR46" s="0"/>
      <c r="AS46" s="0"/>
      <c r="AT46" s="0"/>
      <c r="AU46" s="0"/>
      <c r="AV46" s="0"/>
      <c r="AW46" s="0"/>
      <c r="AX46" s="0"/>
      <c r="AY46" s="0"/>
      <c r="AZ46" s="0"/>
      <c r="BA46" s="0"/>
      <c r="BB46" s="0"/>
      <c r="BC46" s="0"/>
      <c r="BD46" s="0"/>
      <c r="BE46" s="0"/>
      <c r="BF46" s="0"/>
      <c r="BG46" s="0"/>
      <c r="BH46" s="0"/>
      <c r="BI46" s="0"/>
      <c r="BJ46" s="0"/>
      <c r="BK46" s="0"/>
      <c r="BL46" s="0"/>
      <c r="BM46" s="0"/>
      <c r="BN46" s="0"/>
      <c r="BO46" s="0"/>
      <c r="BP46" s="0"/>
      <c r="BQ46" s="0"/>
      <c r="BR46" s="0"/>
      <c r="BS46" s="0"/>
      <c r="BT46" s="0"/>
      <c r="BU46" s="0"/>
      <c r="BV46" s="0"/>
      <c r="BW46" s="0"/>
      <c r="BX46" s="0"/>
      <c r="BY46" s="0"/>
      <c r="BZ46" s="0"/>
      <c r="CA46" s="0"/>
      <c r="CB46" s="0"/>
      <c r="CC46" s="0"/>
      <c r="CD46" s="0"/>
      <c r="CE46" s="0"/>
      <c r="CF46" s="0"/>
      <c r="CG46" s="0"/>
      <c r="CH46" s="0"/>
      <c r="CI46" s="0"/>
      <c r="CJ46" s="0"/>
      <c r="CK46" s="0"/>
      <c r="CL46" s="0"/>
      <c r="CM46" s="0"/>
      <c r="CN46" s="0"/>
      <c r="CO46" s="0"/>
      <c r="CP46" s="0"/>
      <c r="CQ46" s="0"/>
      <c r="CR46" s="0"/>
      <c r="CS46" s="0"/>
      <c r="CT46" s="0"/>
      <c r="CU46" s="0"/>
      <c r="CV46" s="0"/>
      <c r="CW46" s="0"/>
      <c r="CX46" s="0"/>
      <c r="CY46" s="0"/>
      <c r="CZ46" s="0"/>
      <c r="DA46" s="0"/>
      <c r="DB46" s="0"/>
      <c r="DC46" s="0"/>
      <c r="DD46" s="0"/>
      <c r="DE46" s="0"/>
      <c r="DF46" s="0"/>
      <c r="DG46" s="0"/>
      <c r="DH46" s="0"/>
      <c r="DI46" s="0"/>
      <c r="DJ46" s="0"/>
      <c r="DK46" s="0"/>
      <c r="DL46" s="0"/>
      <c r="DM46" s="0"/>
      <c r="DN46" s="0"/>
      <c r="DO46" s="0"/>
      <c r="DP46" s="0"/>
      <c r="DQ46" s="0"/>
      <c r="DR46" s="0"/>
      <c r="DS46" s="0"/>
      <c r="DT46" s="0"/>
      <c r="DU46" s="0"/>
      <c r="DV46" s="0"/>
      <c r="DW46" s="0"/>
      <c r="DX46" s="0"/>
      <c r="DY46" s="0"/>
      <c r="DZ46" s="0"/>
      <c r="EA46" s="0"/>
      <c r="EB46" s="0"/>
      <c r="EC46" s="0"/>
      <c r="ED46" s="0"/>
      <c r="EE46" s="0"/>
      <c r="EF46" s="0"/>
      <c r="EG46" s="0"/>
      <c r="EH46" s="0"/>
      <c r="EI46" s="0"/>
      <c r="EJ46" s="0"/>
      <c r="EK46" s="0"/>
      <c r="EL46" s="0"/>
      <c r="EM46" s="0"/>
      <c r="EN46" s="0"/>
      <c r="EO46" s="0"/>
      <c r="EP46" s="0"/>
      <c r="EQ46" s="0"/>
      <c r="ER46" s="0"/>
      <c r="ES46" s="0"/>
      <c r="ET46" s="0"/>
      <c r="EU46" s="0"/>
      <c r="EV46" s="0"/>
      <c r="EW46" s="0"/>
      <c r="EX46" s="0"/>
      <c r="EY46" s="0"/>
      <c r="EZ46" s="0"/>
      <c r="FA46" s="0"/>
      <c r="FB46" s="0"/>
      <c r="FC46" s="0"/>
      <c r="FD46" s="0"/>
      <c r="FE46" s="0"/>
      <c r="FF46" s="0"/>
      <c r="FG46" s="0"/>
      <c r="FH46" s="0"/>
      <c r="FI46" s="0"/>
      <c r="FJ46" s="0"/>
      <c r="FK46" s="0"/>
      <c r="FL46" s="0"/>
      <c r="FM46" s="0"/>
      <c r="FN46" s="0"/>
      <c r="FO46" s="0"/>
      <c r="FP46" s="0"/>
      <c r="FQ46" s="0"/>
      <c r="FR46" s="0"/>
      <c r="FS46" s="0"/>
      <c r="FT46" s="0"/>
      <c r="FU46" s="0"/>
      <c r="FV46" s="0"/>
      <c r="FW46" s="0"/>
      <c r="FX46" s="0"/>
      <c r="FY46" s="0"/>
      <c r="FZ46" s="0"/>
      <c r="GA46" s="0"/>
      <c r="GB46" s="0"/>
      <c r="GC46" s="0"/>
      <c r="GD46" s="0"/>
      <c r="GE46" s="0"/>
      <c r="GF46" s="0"/>
      <c r="GG46" s="0"/>
      <c r="GH46" s="0"/>
      <c r="GI46" s="0"/>
      <c r="GJ46" s="0"/>
      <c r="GK46" s="0"/>
      <c r="GL46" s="0"/>
      <c r="GM46" s="0"/>
      <c r="GN46" s="0"/>
      <c r="GO46" s="0"/>
      <c r="GP46" s="0"/>
      <c r="GQ46" s="0"/>
      <c r="GR46" s="0"/>
      <c r="GS46" s="0"/>
      <c r="GT46" s="0"/>
      <c r="GU46" s="0"/>
      <c r="GV46" s="0"/>
      <c r="GW46" s="0"/>
      <c r="GX46" s="0"/>
      <c r="GY46" s="0"/>
      <c r="GZ46" s="0"/>
      <c r="HA46" s="0"/>
      <c r="HB46" s="0"/>
      <c r="HC46" s="0"/>
      <c r="HD46" s="0"/>
      <c r="HE46" s="0"/>
      <c r="HF46" s="0"/>
      <c r="HG46" s="0"/>
      <c r="HH46" s="0"/>
      <c r="HI46" s="0"/>
      <c r="HJ46" s="0"/>
      <c r="HK46" s="0"/>
      <c r="HL46" s="0"/>
      <c r="HM46" s="0"/>
      <c r="HN46" s="0"/>
      <c r="HO46" s="0"/>
      <c r="HP46" s="0"/>
      <c r="HQ46" s="0"/>
      <c r="HR46" s="0"/>
      <c r="HS46" s="0"/>
      <c r="HT46" s="0"/>
      <c r="HU46" s="0"/>
      <c r="HV46" s="0"/>
      <c r="HW46" s="0"/>
      <c r="HX46" s="0"/>
      <c r="HY46" s="0"/>
      <c r="HZ46" s="0"/>
      <c r="IA46" s="0"/>
      <c r="IB46" s="0"/>
      <c r="IC46" s="0"/>
      <c r="ID46" s="0"/>
      <c r="IE46" s="0"/>
      <c r="IF46" s="0"/>
      <c r="IG46" s="0"/>
      <c r="IH46" s="0"/>
      <c r="II46" s="0"/>
      <c r="IJ46" s="0"/>
      <c r="IK46" s="0"/>
      <c r="IL46" s="0"/>
      <c r="IM46" s="0"/>
      <c r="IN46" s="0"/>
      <c r="IO46" s="0"/>
      <c r="IP46" s="0"/>
      <c r="IQ46" s="0"/>
      <c r="IR46" s="0"/>
      <c r="IS46" s="0"/>
      <c r="IT46" s="0"/>
      <c r="IU46" s="0"/>
      <c r="IV46" s="0"/>
      <c r="IW46" s="0"/>
      <c r="IX46" s="0"/>
      <c r="IY46" s="0"/>
      <c r="IZ46" s="0"/>
      <c r="JA46" s="0"/>
      <c r="JB46" s="0"/>
      <c r="JC46" s="0"/>
      <c r="JD46" s="0"/>
      <c r="JE46" s="0"/>
      <c r="JF46" s="0"/>
      <c r="JG46" s="0"/>
      <c r="JH46" s="0"/>
      <c r="JI46" s="0"/>
      <c r="JJ46" s="0"/>
      <c r="JK46" s="0"/>
      <c r="JL46" s="0"/>
      <c r="JM46" s="0"/>
      <c r="JN46" s="0"/>
      <c r="JO46" s="0"/>
      <c r="JP46" s="0"/>
      <c r="JQ46" s="0"/>
      <c r="JR46" s="0"/>
      <c r="JS46" s="0"/>
      <c r="JT46" s="0"/>
      <c r="JU46" s="0"/>
      <c r="JV46" s="0"/>
      <c r="JW46" s="0"/>
      <c r="JX46" s="0"/>
      <c r="JY46" s="0"/>
      <c r="JZ46" s="0"/>
      <c r="KA46" s="0"/>
      <c r="KB46" s="0"/>
      <c r="KC46" s="0"/>
      <c r="KD46" s="0"/>
      <c r="KE46" s="0"/>
      <c r="KF46" s="0"/>
      <c r="KG46" s="0"/>
      <c r="KH46" s="0"/>
      <c r="KI46" s="0"/>
      <c r="KJ46" s="0"/>
      <c r="KK46" s="0"/>
      <c r="KL46" s="0"/>
      <c r="KM46" s="0"/>
      <c r="KN46" s="0"/>
      <c r="KO46" s="0"/>
      <c r="KP46" s="0"/>
      <c r="KQ46" s="0"/>
      <c r="KR46" s="0"/>
      <c r="KS46" s="0"/>
      <c r="KT46" s="0"/>
      <c r="KU46" s="0"/>
      <c r="KV46" s="0"/>
      <c r="KW46" s="0"/>
      <c r="KX46" s="0"/>
      <c r="KY46" s="0"/>
      <c r="KZ46" s="0"/>
      <c r="LA46" s="0"/>
      <c r="LB46" s="0"/>
      <c r="LC46" s="0"/>
      <c r="LD46" s="0"/>
      <c r="LE46" s="0"/>
      <c r="LF46" s="0"/>
      <c r="LG46" s="0"/>
      <c r="LH46" s="0"/>
      <c r="LI46" s="0"/>
      <c r="LJ46" s="0"/>
      <c r="LK46" s="0"/>
      <c r="LL46" s="0"/>
      <c r="LM46" s="0"/>
      <c r="LN46" s="0"/>
      <c r="LO46" s="0"/>
      <c r="LP46" s="0"/>
      <c r="LQ46" s="0"/>
      <c r="LR46" s="0"/>
      <c r="LS46" s="0"/>
      <c r="LT46" s="0"/>
      <c r="LU46" s="0"/>
      <c r="LV46" s="0"/>
      <c r="LW46" s="0"/>
      <c r="LX46" s="0"/>
      <c r="LY46" s="0"/>
      <c r="LZ46" s="0"/>
      <c r="MA46" s="0"/>
      <c r="MB46" s="0"/>
      <c r="MC46" s="0"/>
      <c r="MD46" s="0"/>
      <c r="ME46" s="0"/>
      <c r="MF46" s="0"/>
      <c r="MG46" s="0"/>
      <c r="MH46" s="0"/>
      <c r="MI46" s="0"/>
      <c r="MJ46" s="0"/>
      <c r="MK46" s="0"/>
      <c r="ML46" s="0"/>
      <c r="MM46" s="0"/>
      <c r="MN46" s="0"/>
      <c r="MO46" s="0"/>
      <c r="MP46" s="0"/>
      <c r="MQ46" s="0"/>
      <c r="MR46" s="0"/>
      <c r="MS46" s="0"/>
      <c r="MT46" s="0"/>
      <c r="MU46" s="0"/>
      <c r="MV46" s="0"/>
      <c r="MW46" s="0"/>
      <c r="MX46" s="0"/>
      <c r="MY46" s="0"/>
      <c r="MZ46" s="0"/>
      <c r="NA46" s="0"/>
      <c r="NB46" s="0"/>
      <c r="NC46" s="0"/>
      <c r="ND46" s="0"/>
      <c r="NE46" s="0"/>
      <c r="NF46" s="0"/>
      <c r="NG46" s="0"/>
      <c r="NH46" s="0"/>
      <c r="NI46" s="0"/>
      <c r="NJ46" s="0"/>
      <c r="NK46" s="0"/>
      <c r="NL46" s="0"/>
      <c r="NM46" s="0"/>
      <c r="NN46" s="0"/>
      <c r="NO46" s="0"/>
      <c r="NP46" s="0"/>
      <c r="NQ46" s="0"/>
      <c r="NR46" s="0"/>
      <c r="NS46" s="0"/>
      <c r="NT46" s="0"/>
      <c r="NU46" s="0"/>
      <c r="NV46" s="0"/>
      <c r="NW46" s="0"/>
      <c r="NX46" s="0"/>
      <c r="NY46" s="0"/>
      <c r="NZ46" s="0"/>
      <c r="OA46" s="0"/>
      <c r="OB46" s="0"/>
      <c r="OC46" s="0"/>
      <c r="OD46" s="0"/>
      <c r="OE46" s="0"/>
      <c r="OF46" s="0"/>
      <c r="OG46" s="0"/>
      <c r="OH46" s="0"/>
      <c r="OI46" s="0"/>
      <c r="OJ46" s="0"/>
      <c r="OK46" s="0"/>
      <c r="OL46" s="0"/>
      <c r="OM46" s="0"/>
      <c r="ON46" s="0"/>
      <c r="OO46" s="0"/>
      <c r="OP46" s="0"/>
      <c r="OQ46" s="0"/>
      <c r="OR46" s="0"/>
      <c r="OS46" s="0"/>
      <c r="OT46" s="0"/>
      <c r="OU46" s="0"/>
      <c r="OV46" s="0"/>
      <c r="OW46" s="0"/>
      <c r="OX46" s="0"/>
      <c r="OY46" s="0"/>
      <c r="OZ46" s="0"/>
      <c r="PA46" s="0"/>
      <c r="PB46" s="0"/>
      <c r="PC46" s="0"/>
      <c r="PD46" s="0"/>
      <c r="PE46" s="0"/>
      <c r="PF46" s="0"/>
      <c r="PG46" s="0"/>
      <c r="PH46" s="0"/>
      <c r="PI46" s="0"/>
      <c r="PJ46" s="0"/>
      <c r="PK46" s="0"/>
      <c r="PL46" s="0"/>
      <c r="PM46" s="0"/>
      <c r="PN46" s="0"/>
      <c r="PO46" s="0"/>
      <c r="PP46" s="0"/>
      <c r="PQ46" s="0"/>
      <c r="PR46" s="0"/>
      <c r="PS46" s="0"/>
      <c r="PT46" s="0"/>
      <c r="PU46" s="0"/>
      <c r="PV46" s="0"/>
      <c r="PW46" s="0"/>
      <c r="PX46" s="0"/>
      <c r="PY46" s="0"/>
      <c r="PZ46" s="0"/>
      <c r="QA46" s="0"/>
      <c r="QB46" s="0"/>
      <c r="QC46" s="0"/>
      <c r="QD46" s="0"/>
      <c r="QE46" s="0"/>
      <c r="QF46" s="0"/>
      <c r="QG46" s="0"/>
      <c r="QH46" s="0"/>
      <c r="QI46" s="0"/>
      <c r="QJ46" s="0"/>
      <c r="QK46" s="0"/>
      <c r="QL46" s="0"/>
      <c r="QM46" s="0"/>
      <c r="QN46" s="0"/>
      <c r="QO46" s="0"/>
      <c r="QP46" s="0"/>
      <c r="QQ46" s="0"/>
      <c r="QR46" s="0"/>
      <c r="QS46" s="0"/>
      <c r="QT46" s="0"/>
      <c r="QU46" s="0"/>
      <c r="QV46" s="0"/>
      <c r="QW46" s="0"/>
      <c r="QX46" s="0"/>
      <c r="QY46" s="0"/>
      <c r="QZ46" s="0"/>
      <c r="RA46" s="0"/>
      <c r="RB46" s="0"/>
      <c r="RC46" s="0"/>
      <c r="RD46" s="0"/>
      <c r="RE46" s="0"/>
      <c r="RF46" s="0"/>
      <c r="RG46" s="0"/>
      <c r="RH46" s="0"/>
      <c r="RI46" s="0"/>
      <c r="RJ46" s="0"/>
      <c r="RK46" s="0"/>
      <c r="RL46" s="0"/>
      <c r="RM46" s="0"/>
      <c r="RN46" s="0"/>
      <c r="RO46" s="0"/>
      <c r="RP46" s="0"/>
      <c r="RQ46" s="0"/>
      <c r="RR46" s="0"/>
      <c r="RS46" s="0"/>
      <c r="RT46" s="0"/>
      <c r="RU46" s="0"/>
      <c r="RV46" s="0"/>
      <c r="RW46" s="0"/>
      <c r="RX46" s="0"/>
      <c r="RY46" s="0"/>
      <c r="RZ46" s="0"/>
      <c r="SA46" s="0"/>
      <c r="SB46" s="0"/>
      <c r="SC46" s="0"/>
      <c r="SD46" s="0"/>
      <c r="SE46" s="0"/>
      <c r="SF46" s="0"/>
      <c r="SG46" s="0"/>
      <c r="SH46" s="0"/>
      <c r="SI46" s="0"/>
      <c r="SJ46" s="0"/>
      <c r="SK46" s="0"/>
      <c r="SL46" s="0"/>
      <c r="SM46" s="0"/>
      <c r="SN46" s="0"/>
      <c r="SO46" s="0"/>
      <c r="SP46" s="0"/>
      <c r="SQ46" s="0"/>
      <c r="SR46" s="0"/>
      <c r="SS46" s="0"/>
      <c r="ST46" s="0"/>
      <c r="SU46" s="0"/>
      <c r="SV46" s="0"/>
      <c r="SW46" s="0"/>
      <c r="SX46" s="0"/>
      <c r="SY46" s="0"/>
      <c r="SZ46" s="0"/>
      <c r="TA46" s="0"/>
      <c r="TB46" s="0"/>
      <c r="TC46" s="0"/>
      <c r="TD46" s="0"/>
      <c r="TE46" s="0"/>
      <c r="TF46" s="0"/>
      <c r="TG46" s="0"/>
      <c r="TH46" s="0"/>
      <c r="TI46" s="0"/>
      <c r="TJ46" s="0"/>
      <c r="TK46" s="0"/>
      <c r="TL46" s="0"/>
      <c r="TM46" s="0"/>
      <c r="TN46" s="0"/>
      <c r="TO46" s="0"/>
      <c r="TP46" s="0"/>
      <c r="TQ46" s="0"/>
      <c r="TR46" s="0"/>
      <c r="TS46" s="0"/>
      <c r="TT46" s="0"/>
      <c r="TU46" s="0"/>
      <c r="TV46" s="0"/>
      <c r="TW46" s="0"/>
      <c r="TX46" s="0"/>
      <c r="TY46" s="0"/>
      <c r="TZ46" s="0"/>
      <c r="UA46" s="0"/>
      <c r="UB46" s="0"/>
      <c r="UC46" s="0"/>
      <c r="UD46" s="0"/>
      <c r="UE46" s="0"/>
      <c r="UF46" s="0"/>
      <c r="UG46" s="0"/>
      <c r="UH46" s="0"/>
      <c r="UI46" s="0"/>
      <c r="UJ46" s="0"/>
      <c r="UK46" s="0"/>
      <c r="UL46" s="0"/>
      <c r="UM46" s="0"/>
      <c r="UN46" s="0"/>
      <c r="UO46" s="0"/>
      <c r="UP46" s="0"/>
      <c r="UQ46" s="0"/>
      <c r="UR46" s="0"/>
      <c r="US46" s="0"/>
      <c r="UT46" s="0"/>
      <c r="UU46" s="0"/>
      <c r="UV46" s="0"/>
      <c r="UW46" s="0"/>
      <c r="UX46" s="0"/>
      <c r="UY46" s="0"/>
      <c r="UZ46" s="0"/>
      <c r="VA46" s="0"/>
      <c r="VB46" s="0"/>
      <c r="VC46" s="0"/>
      <c r="VD46" s="0"/>
      <c r="VE46" s="0"/>
      <c r="VF46" s="0"/>
      <c r="VG46" s="0"/>
      <c r="VH46" s="0"/>
      <c r="VI46" s="0"/>
      <c r="VJ46" s="0"/>
      <c r="VK46" s="0"/>
      <c r="VL46" s="0"/>
      <c r="VM46" s="0"/>
      <c r="VN46" s="0"/>
      <c r="VO46" s="0"/>
      <c r="VP46" s="0"/>
      <c r="VQ46" s="0"/>
      <c r="VR46" s="0"/>
      <c r="VS46" s="0"/>
      <c r="VT46" s="0"/>
      <c r="VU46" s="0"/>
      <c r="VV46" s="0"/>
      <c r="VW46" s="0"/>
      <c r="VX46" s="0"/>
      <c r="VY46" s="0"/>
      <c r="VZ46" s="0"/>
      <c r="WA46" s="0"/>
      <c r="WB46" s="0"/>
      <c r="WC46" s="0"/>
      <c r="WD46" s="0"/>
      <c r="WE46" s="0"/>
      <c r="WF46" s="0"/>
      <c r="WG46" s="0"/>
      <c r="WH46" s="0"/>
      <c r="WI46" s="0"/>
      <c r="WJ46" s="0"/>
      <c r="WK46" s="0"/>
      <c r="WL46" s="0"/>
      <c r="WM46" s="0"/>
      <c r="WN46" s="0"/>
      <c r="WO46" s="0"/>
      <c r="WP46" s="0"/>
      <c r="WQ46" s="0"/>
      <c r="WR46" s="0"/>
      <c r="WS46" s="0"/>
      <c r="WT46" s="0"/>
      <c r="WU46" s="0"/>
      <c r="WV46" s="0"/>
      <c r="WW46" s="0"/>
      <c r="WX46" s="0"/>
      <c r="WY46" s="0"/>
      <c r="WZ46" s="0"/>
      <c r="XA46" s="0"/>
      <c r="XB46" s="0"/>
      <c r="XC46" s="0"/>
      <c r="XD46" s="0"/>
      <c r="XE46" s="0"/>
      <c r="XF46" s="0"/>
      <c r="XG46" s="0"/>
      <c r="XH46" s="0"/>
      <c r="XI46" s="0"/>
      <c r="XJ46" s="0"/>
      <c r="XK46" s="0"/>
      <c r="XL46" s="0"/>
      <c r="XM46" s="0"/>
      <c r="XN46" s="0"/>
      <c r="XO46" s="0"/>
      <c r="XP46" s="0"/>
      <c r="XQ46" s="0"/>
      <c r="XR46" s="0"/>
      <c r="XS46" s="0"/>
      <c r="XT46" s="0"/>
      <c r="XU46" s="0"/>
      <c r="XV46" s="0"/>
      <c r="XW46" s="0"/>
      <c r="XX46" s="0"/>
      <c r="XY46" s="0"/>
      <c r="XZ46" s="0"/>
      <c r="YA46" s="0"/>
      <c r="YB46" s="0"/>
      <c r="YC46" s="0"/>
      <c r="YD46" s="0"/>
      <c r="YE46" s="0"/>
      <c r="YF46" s="0"/>
      <c r="YG46" s="0"/>
      <c r="YH46" s="0"/>
      <c r="YI46" s="0"/>
      <c r="YJ46" s="0"/>
      <c r="YK46" s="0"/>
      <c r="YL46" s="0"/>
      <c r="YM46" s="0"/>
      <c r="YN46" s="0"/>
      <c r="YO46" s="0"/>
      <c r="YP46" s="0"/>
      <c r="YQ46" s="0"/>
      <c r="YR46" s="0"/>
      <c r="YS46" s="0"/>
      <c r="YT46" s="0"/>
      <c r="YU46" s="0"/>
      <c r="YV46" s="0"/>
      <c r="YW46" s="0"/>
      <c r="YX46" s="0"/>
      <c r="YY46" s="0"/>
      <c r="YZ46" s="0"/>
      <c r="ZA46" s="0"/>
      <c r="ZB46" s="0"/>
      <c r="ZC46" s="0"/>
      <c r="ZD46" s="0"/>
      <c r="ZE46" s="0"/>
      <c r="ZF46" s="0"/>
      <c r="ZG46" s="0"/>
      <c r="ZH46" s="0"/>
      <c r="ZI46" s="0"/>
      <c r="ZJ46" s="0"/>
      <c r="ZK46" s="0"/>
      <c r="ZL46" s="0"/>
      <c r="ZM46" s="0"/>
      <c r="ZN46" s="0"/>
      <c r="ZO46" s="0"/>
      <c r="ZP46" s="0"/>
      <c r="ZQ46" s="0"/>
      <c r="ZR46" s="0"/>
      <c r="ZS46" s="0"/>
      <c r="ZT46" s="0"/>
      <c r="ZU46" s="0"/>
      <c r="ZV46" s="0"/>
      <c r="ZW46" s="0"/>
      <c r="ZX46" s="0"/>
      <c r="ZY46" s="0"/>
      <c r="ZZ46" s="0"/>
      <c r="AAA46" s="0"/>
      <c r="AAB46" s="0"/>
      <c r="AAC46" s="0"/>
      <c r="AAD46" s="0"/>
      <c r="AAE46" s="0"/>
      <c r="AAF46" s="0"/>
      <c r="AAG46" s="0"/>
      <c r="AAH46" s="0"/>
      <c r="AAI46" s="0"/>
      <c r="AAJ46" s="0"/>
      <c r="AAK46" s="0"/>
      <c r="AAL46" s="0"/>
      <c r="AAM46" s="0"/>
      <c r="AAN46" s="0"/>
      <c r="AAO46" s="0"/>
      <c r="AAP46" s="0"/>
      <c r="AAQ46" s="0"/>
      <c r="AAR46" s="0"/>
      <c r="AAS46" s="0"/>
      <c r="AAT46" s="0"/>
      <c r="AAU46" s="0"/>
      <c r="AAV46" s="0"/>
      <c r="AAW46" s="0"/>
      <c r="AAX46" s="0"/>
      <c r="AAY46" s="0"/>
      <c r="AAZ46" s="0"/>
      <c r="ABA46" s="0"/>
      <c r="ABB46" s="0"/>
      <c r="ABC46" s="0"/>
      <c r="ABD46" s="0"/>
      <c r="ABE46" s="0"/>
      <c r="ABF46" s="0"/>
      <c r="ABG46" s="0"/>
      <c r="ABH46" s="0"/>
      <c r="ABI46" s="0"/>
      <c r="ABJ46" s="0"/>
      <c r="ABK46" s="0"/>
      <c r="ABL46" s="0"/>
      <c r="ABM46" s="0"/>
      <c r="ABN46" s="0"/>
      <c r="ABO46" s="0"/>
      <c r="ABP46" s="0"/>
      <c r="ABQ46" s="0"/>
      <c r="ABR46" s="0"/>
      <c r="ABS46" s="0"/>
      <c r="ABT46" s="0"/>
      <c r="ABU46" s="0"/>
      <c r="ABV46" s="0"/>
      <c r="ABW46" s="0"/>
      <c r="ABX46" s="0"/>
      <c r="ABY46" s="0"/>
      <c r="ABZ46" s="0"/>
      <c r="ACA46" s="0"/>
      <c r="ACB46" s="0"/>
      <c r="ACC46" s="0"/>
      <c r="ACD46" s="0"/>
      <c r="ACE46" s="0"/>
      <c r="ACF46" s="0"/>
      <c r="ACG46" s="0"/>
      <c r="ACH46" s="0"/>
      <c r="ACI46" s="0"/>
      <c r="ACJ46" s="0"/>
      <c r="ACK46" s="0"/>
      <c r="ACL46" s="0"/>
      <c r="ACM46" s="0"/>
      <c r="ACN46" s="0"/>
      <c r="ACO46" s="0"/>
      <c r="ACP46" s="0"/>
      <c r="ACQ46" s="0"/>
      <c r="ACR46" s="0"/>
      <c r="ACS46" s="0"/>
      <c r="ACT46" s="0"/>
      <c r="ACU46" s="0"/>
      <c r="ACV46" s="0"/>
      <c r="ACW46" s="0"/>
      <c r="ACX46" s="0"/>
      <c r="ACY46" s="0"/>
      <c r="ACZ46" s="0"/>
      <c r="ADA46" s="0"/>
      <c r="ADB46" s="0"/>
      <c r="ADC46" s="0"/>
      <c r="ADD46" s="0"/>
      <c r="ADE46" s="0"/>
      <c r="ADF46" s="0"/>
      <c r="ADG46" s="0"/>
      <c r="ADH46" s="0"/>
      <c r="ADI46" s="0"/>
      <c r="ADJ46" s="0"/>
      <c r="ADK46" s="0"/>
      <c r="ADL46" s="0"/>
      <c r="ADM46" s="0"/>
      <c r="ADN46" s="0"/>
      <c r="ADO46" s="0"/>
      <c r="ADP46" s="0"/>
      <c r="ADQ46" s="0"/>
      <c r="ADR46" s="0"/>
      <c r="ADS46" s="0"/>
      <c r="ADT46" s="0"/>
      <c r="ADU46" s="0"/>
      <c r="ADV46" s="0"/>
      <c r="ADW46" s="0"/>
      <c r="ADX46" s="0"/>
      <c r="ADY46" s="0"/>
      <c r="ADZ46" s="0"/>
      <c r="AEA46" s="0"/>
      <c r="AEB46" s="0"/>
      <c r="AEC46" s="0"/>
      <c r="AED46" s="0"/>
      <c r="AEE46" s="0"/>
      <c r="AEF46" s="0"/>
      <c r="AEG46" s="0"/>
      <c r="AEH46" s="0"/>
      <c r="AEI46" s="0"/>
      <c r="AEJ46" s="0"/>
      <c r="AEK46" s="0"/>
      <c r="AEL46" s="0"/>
      <c r="AEM46" s="0"/>
      <c r="AEN46" s="0"/>
      <c r="AEO46" s="0"/>
      <c r="AEP46" s="0"/>
      <c r="AEQ46" s="0"/>
      <c r="AER46" s="0"/>
      <c r="AES46" s="0"/>
      <c r="AET46" s="0"/>
      <c r="AEU46" s="0"/>
      <c r="AEV46" s="0"/>
      <c r="AEW46" s="0"/>
      <c r="AEX46" s="0"/>
      <c r="AEY46" s="0"/>
      <c r="AEZ46" s="0"/>
      <c r="AFA46" s="0"/>
      <c r="AFB46" s="0"/>
      <c r="AFC46" s="0"/>
      <c r="AFD46" s="0"/>
      <c r="AFE46" s="0"/>
      <c r="AFF46" s="0"/>
      <c r="AFG46" s="0"/>
      <c r="AFH46" s="0"/>
      <c r="AFI46" s="0"/>
      <c r="AFJ46" s="0"/>
      <c r="AFK46" s="0"/>
      <c r="AFL46" s="0"/>
      <c r="AFM46" s="0"/>
      <c r="AFN46" s="0"/>
      <c r="AFO46" s="0"/>
      <c r="AFP46" s="0"/>
      <c r="AFQ46" s="0"/>
      <c r="AFR46" s="0"/>
      <c r="AFS46" s="0"/>
      <c r="AFT46" s="0"/>
      <c r="AFU46" s="0"/>
      <c r="AFV46" s="0"/>
      <c r="AFW46" s="0"/>
      <c r="AFX46" s="0"/>
      <c r="AFY46" s="0"/>
      <c r="AFZ46" s="0"/>
      <c r="AGA46" s="0"/>
      <c r="AGB46" s="0"/>
      <c r="AGC46" s="0"/>
      <c r="AGD46" s="0"/>
      <c r="AGE46" s="0"/>
      <c r="AGF46" s="0"/>
      <c r="AGG46" s="0"/>
      <c r="AGH46" s="0"/>
      <c r="AGI46" s="0"/>
      <c r="AGJ46" s="0"/>
      <c r="AGK46" s="0"/>
      <c r="AGL46" s="0"/>
      <c r="AGM46" s="0"/>
      <c r="AGN46" s="0"/>
      <c r="AGO46" s="0"/>
      <c r="AGP46" s="0"/>
      <c r="AGQ46" s="0"/>
      <c r="AGR46" s="0"/>
      <c r="AGS46" s="0"/>
      <c r="AGT46" s="0"/>
      <c r="AGU46" s="0"/>
      <c r="AGV46" s="0"/>
      <c r="AGW46" s="0"/>
      <c r="AGX46" s="0"/>
      <c r="AGY46" s="0"/>
      <c r="AGZ46" s="0"/>
      <c r="AHA46" s="0"/>
      <c r="AHB46" s="0"/>
      <c r="AHC46" s="0"/>
      <c r="AHD46" s="0"/>
      <c r="AHE46" s="0"/>
      <c r="AHF46" s="0"/>
      <c r="AHG46" s="0"/>
      <c r="AHH46" s="0"/>
      <c r="AHI46" s="0"/>
      <c r="AHJ46" s="0"/>
      <c r="AHK46" s="0"/>
      <c r="AHL46" s="0"/>
      <c r="AHM46" s="0"/>
      <c r="AHN46" s="0"/>
      <c r="AHO46" s="0"/>
      <c r="AHP46" s="0"/>
      <c r="AHQ46" s="0"/>
      <c r="AHR46" s="0"/>
      <c r="AHS46" s="0"/>
      <c r="AHT46" s="0"/>
      <c r="AHU46" s="0"/>
      <c r="AHV46" s="0"/>
      <c r="AHW46" s="0"/>
      <c r="AHX46" s="0"/>
      <c r="AHY46" s="0"/>
      <c r="AHZ46" s="0"/>
      <c r="AIA46" s="0"/>
      <c r="AIB46" s="0"/>
      <c r="AIC46" s="0"/>
      <c r="AID46" s="0"/>
      <c r="AIE46" s="0"/>
      <c r="AIF46" s="0"/>
      <c r="AIG46" s="0"/>
      <c r="AIH46" s="0"/>
      <c r="AII46" s="0"/>
      <c r="AIJ46" s="0"/>
      <c r="AIK46" s="0"/>
      <c r="AIL46" s="0"/>
      <c r="AIM46" s="0"/>
      <c r="AIN46" s="0"/>
      <c r="AIO46" s="0"/>
      <c r="AIP46" s="0"/>
      <c r="AIQ46" s="0"/>
      <c r="AIR46" s="0"/>
      <c r="AIS46" s="0"/>
      <c r="AIT46" s="0"/>
      <c r="AIU46" s="0"/>
      <c r="AIV46" s="0"/>
      <c r="AIW46" s="0"/>
      <c r="AIX46" s="0"/>
      <c r="AIY46" s="0"/>
      <c r="AIZ46" s="0"/>
      <c r="AJA46" s="0"/>
      <c r="AJB46" s="0"/>
      <c r="AJC46" s="0"/>
      <c r="AJD46" s="0"/>
      <c r="AJE46" s="0"/>
      <c r="AJF46" s="0"/>
      <c r="AJG46" s="0"/>
      <c r="AJH46" s="0"/>
      <c r="AJI46" s="0"/>
      <c r="AJJ46" s="0"/>
      <c r="AJK46" s="0"/>
      <c r="AJL46" s="0"/>
      <c r="AJM46" s="0"/>
      <c r="AJN46" s="0"/>
      <c r="AJO46" s="0"/>
      <c r="AJP46" s="0"/>
      <c r="AJQ46" s="0"/>
      <c r="AJR46" s="0"/>
      <c r="AJS46" s="0"/>
      <c r="AJT46" s="0"/>
      <c r="AJU46" s="0"/>
      <c r="AJV46" s="0"/>
      <c r="AJW46" s="0"/>
      <c r="AJX46" s="0"/>
      <c r="AJY46" s="0"/>
      <c r="AJZ46" s="0"/>
      <c r="AKA46" s="0"/>
      <c r="AKB46" s="0"/>
      <c r="AKC46" s="0"/>
      <c r="AKD46" s="0"/>
      <c r="AKE46" s="0"/>
      <c r="AKF46" s="0"/>
      <c r="AKG46" s="0"/>
      <c r="AKH46" s="0"/>
      <c r="AKI46" s="0"/>
      <c r="AKJ46" s="0"/>
      <c r="AKK46" s="0"/>
      <c r="AKL46" s="0"/>
      <c r="AKM46" s="0"/>
      <c r="AKN46" s="0"/>
      <c r="AKO46" s="0"/>
      <c r="AKP46" s="0"/>
      <c r="AKQ46" s="0"/>
      <c r="AKR46" s="0"/>
      <c r="AKS46" s="0"/>
      <c r="AKT46" s="0"/>
      <c r="AKU46" s="0"/>
      <c r="AKV46" s="0"/>
      <c r="AKW46" s="0"/>
      <c r="AKX46" s="0"/>
      <c r="AKY46" s="0"/>
      <c r="AKZ46" s="0"/>
      <c r="ALA46" s="0"/>
      <c r="ALB46" s="0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</row>
    <row r="47" customFormat="false" ht="13.8" hidden="false" customHeight="false" outlineLevel="0" collapsed="false">
      <c r="A47" s="38" t="s">
        <v>77</v>
      </c>
      <c r="B47" s="38" t="n">
        <v>41345</v>
      </c>
      <c r="C47" s="39" t="n">
        <v>1.78082191780822</v>
      </c>
      <c r="D47" s="28" t="s">
        <v>71</v>
      </c>
      <c r="E47" s="39" t="s">
        <v>46</v>
      </c>
      <c r="F47" s="39"/>
      <c r="G47" s="39"/>
      <c r="H47" s="40"/>
      <c r="I47" s="40"/>
      <c r="J47" s="40"/>
      <c r="K47" s="40" t="n">
        <v>0.274838168122783</v>
      </c>
      <c r="L47" s="40" t="n">
        <v>0.273291998291454</v>
      </c>
      <c r="M47" s="40" t="n">
        <v>1.60839363560358</v>
      </c>
      <c r="N47" s="40" t="n">
        <v>0.633653490584607</v>
      </c>
      <c r="O47" s="40" t="n">
        <v>0</v>
      </c>
      <c r="P47" s="40" t="n">
        <v>1.5769629328017</v>
      </c>
      <c r="Q47" s="40" t="n">
        <v>0</v>
      </c>
      <c r="R47" s="40" t="n">
        <v>2.10766799903068</v>
      </c>
      <c r="S47" s="40" t="n">
        <v>1.26666825525471</v>
      </c>
      <c r="T47" s="40" t="n">
        <v>1.03016760919948</v>
      </c>
      <c r="U47" s="40" t="n">
        <v>0.00526443281841476</v>
      </c>
      <c r="V47" s="40" t="n">
        <v>0.0081</v>
      </c>
      <c r="W47" s="40" t="n">
        <v>0.0335104413165822</v>
      </c>
      <c r="X47" s="40" t="n">
        <v>1.56392565422269</v>
      </c>
      <c r="Y47" s="40" t="n">
        <v>0.298877117232839</v>
      </c>
      <c r="Z47" s="40" t="n">
        <v>5.19655102384738</v>
      </c>
      <c r="AA47" s="40" t="n">
        <v>0</v>
      </c>
      <c r="AB47" s="40" t="n">
        <f aca="false">SUM(K47:AA47)</f>
        <v>15.8778727583269</v>
      </c>
      <c r="AC47" s="31" t="n">
        <f aca="false">SUM(K47:O47)</f>
        <v>2.79017729260242</v>
      </c>
      <c r="AD47" s="31" t="n">
        <f aca="false">SUM(P47:W47)</f>
        <v>6.02834167042157</v>
      </c>
      <c r="AE47" s="32" t="n">
        <f aca="false">(C47*K47)/1000</f>
        <v>0.000489437833643312</v>
      </c>
      <c r="AF47" s="39"/>
      <c r="AG47" s="30" t="n">
        <f aca="false">(K47)/(K47+L47)</f>
        <v>0.50141040388403</v>
      </c>
      <c r="AH47" s="30" t="n">
        <f aca="false">X47/(AC47+X47)</f>
        <v>0.359184354004092</v>
      </c>
      <c r="AI47" s="30" t="n">
        <f aca="false">AD47/(AD47+X47)</f>
        <v>0.82944371423754</v>
      </c>
      <c r="AJ47" s="30" t="n">
        <f aca="false">P47/(P47+X47)</f>
        <v>0.502075412453799</v>
      </c>
      <c r="AK47" s="30" t="n">
        <f aca="false">AC47/(AC47+AD47)</f>
        <v>0.268394434638538</v>
      </c>
      <c r="AL47" s="33" t="n">
        <f aca="false">(K47+L47)/(K47+L47+Y47)</f>
        <v>0.647137488657804</v>
      </c>
      <c r="AM47" s="33" t="n">
        <f aca="false">(K47)/(X47+K47)</f>
        <v>0.149468988231565</v>
      </c>
      <c r="AN47" s="34" t="n">
        <f aca="false">K47/(M47+K47)</f>
        <v>0.145939638221359</v>
      </c>
      <c r="AO47" s="30" t="n">
        <f aca="false">(K47+L47)/(Y47+X47)</f>
        <v>0.29425024206183</v>
      </c>
      <c r="AP47" s="30" t="n">
        <f aca="false">P47/(M47+P47)</f>
        <v>0.495066376067028</v>
      </c>
      <c r="AQ47" s="35" t="n">
        <f aca="false">Y47/(Y47+X47)</f>
        <v>0.160444853214013</v>
      </c>
      <c r="AR47" s="0"/>
      <c r="AS47" s="0"/>
      <c r="AT47" s="0"/>
      <c r="AU47" s="0"/>
      <c r="AV47" s="0"/>
      <c r="AW47" s="0"/>
      <c r="AX47" s="0"/>
      <c r="AY47" s="0"/>
      <c r="AZ47" s="0"/>
      <c r="BA47" s="0"/>
      <c r="BB47" s="0"/>
      <c r="BC47" s="0"/>
      <c r="BD47" s="0"/>
      <c r="BE47" s="0"/>
      <c r="BF47" s="0"/>
      <c r="BG47" s="0"/>
      <c r="BH47" s="0"/>
      <c r="BI47" s="0"/>
      <c r="BJ47" s="0"/>
      <c r="BK47" s="0"/>
      <c r="BL47" s="0"/>
      <c r="BM47" s="0"/>
      <c r="BN47" s="0"/>
      <c r="BO47" s="0"/>
      <c r="BP47" s="0"/>
      <c r="BQ47" s="0"/>
      <c r="BR47" s="0"/>
      <c r="BS47" s="0"/>
      <c r="BT47" s="0"/>
      <c r="BU47" s="0"/>
      <c r="BV47" s="0"/>
      <c r="BW47" s="0"/>
      <c r="BX47" s="0"/>
      <c r="BY47" s="0"/>
      <c r="BZ47" s="0"/>
      <c r="CA47" s="0"/>
      <c r="CB47" s="0"/>
      <c r="CC47" s="0"/>
      <c r="CD47" s="0"/>
      <c r="CE47" s="0"/>
      <c r="CF47" s="0"/>
      <c r="CG47" s="0"/>
      <c r="CH47" s="0"/>
      <c r="CI47" s="0"/>
      <c r="CJ47" s="0"/>
      <c r="CK47" s="0"/>
      <c r="CL47" s="0"/>
      <c r="CM47" s="0"/>
      <c r="CN47" s="0"/>
      <c r="CO47" s="0"/>
      <c r="CP47" s="0"/>
      <c r="CQ47" s="0"/>
      <c r="CR47" s="0"/>
      <c r="CS47" s="0"/>
      <c r="CT47" s="0"/>
      <c r="CU47" s="0"/>
      <c r="CV47" s="0"/>
      <c r="CW47" s="0"/>
      <c r="CX47" s="0"/>
      <c r="CY47" s="0"/>
      <c r="CZ47" s="0"/>
      <c r="DA47" s="0"/>
      <c r="DB47" s="0"/>
      <c r="DC47" s="0"/>
      <c r="DD47" s="0"/>
      <c r="DE47" s="0"/>
      <c r="DF47" s="0"/>
      <c r="DG47" s="0"/>
      <c r="DH47" s="0"/>
      <c r="DI47" s="0"/>
      <c r="DJ47" s="0"/>
      <c r="DK47" s="0"/>
      <c r="DL47" s="0"/>
      <c r="DM47" s="0"/>
      <c r="DN47" s="0"/>
      <c r="DO47" s="0"/>
      <c r="DP47" s="0"/>
      <c r="DQ47" s="0"/>
      <c r="DR47" s="0"/>
      <c r="DS47" s="0"/>
      <c r="DT47" s="0"/>
      <c r="DU47" s="0"/>
      <c r="DV47" s="0"/>
      <c r="DW47" s="0"/>
      <c r="DX47" s="0"/>
      <c r="DY47" s="0"/>
      <c r="DZ47" s="0"/>
      <c r="EA47" s="0"/>
      <c r="EB47" s="0"/>
      <c r="EC47" s="0"/>
      <c r="ED47" s="0"/>
      <c r="EE47" s="0"/>
      <c r="EF47" s="0"/>
      <c r="EG47" s="0"/>
      <c r="EH47" s="0"/>
      <c r="EI47" s="0"/>
      <c r="EJ47" s="0"/>
      <c r="EK47" s="0"/>
      <c r="EL47" s="0"/>
      <c r="EM47" s="0"/>
      <c r="EN47" s="0"/>
      <c r="EO47" s="0"/>
      <c r="EP47" s="0"/>
      <c r="EQ47" s="0"/>
      <c r="ER47" s="0"/>
      <c r="ES47" s="0"/>
      <c r="ET47" s="0"/>
      <c r="EU47" s="0"/>
      <c r="EV47" s="0"/>
      <c r="EW47" s="0"/>
      <c r="EX47" s="0"/>
      <c r="EY47" s="0"/>
      <c r="EZ47" s="0"/>
      <c r="FA47" s="0"/>
      <c r="FB47" s="0"/>
      <c r="FC47" s="0"/>
      <c r="FD47" s="0"/>
      <c r="FE47" s="0"/>
      <c r="FF47" s="0"/>
      <c r="FG47" s="0"/>
      <c r="FH47" s="0"/>
      <c r="FI47" s="0"/>
      <c r="FJ47" s="0"/>
      <c r="FK47" s="0"/>
      <c r="FL47" s="0"/>
      <c r="FM47" s="0"/>
      <c r="FN47" s="0"/>
      <c r="FO47" s="0"/>
      <c r="FP47" s="0"/>
      <c r="FQ47" s="0"/>
      <c r="FR47" s="0"/>
      <c r="FS47" s="0"/>
      <c r="FT47" s="0"/>
      <c r="FU47" s="0"/>
      <c r="FV47" s="0"/>
      <c r="FW47" s="0"/>
      <c r="FX47" s="0"/>
      <c r="FY47" s="0"/>
      <c r="FZ47" s="0"/>
      <c r="GA47" s="0"/>
      <c r="GB47" s="0"/>
      <c r="GC47" s="0"/>
      <c r="GD47" s="0"/>
      <c r="GE47" s="0"/>
      <c r="GF47" s="0"/>
      <c r="GG47" s="0"/>
      <c r="GH47" s="0"/>
      <c r="GI47" s="0"/>
      <c r="GJ47" s="0"/>
      <c r="GK47" s="0"/>
      <c r="GL47" s="0"/>
      <c r="GM47" s="0"/>
      <c r="GN47" s="0"/>
      <c r="GO47" s="0"/>
      <c r="GP47" s="0"/>
      <c r="GQ47" s="0"/>
      <c r="GR47" s="0"/>
      <c r="GS47" s="0"/>
      <c r="GT47" s="0"/>
      <c r="GU47" s="0"/>
      <c r="GV47" s="0"/>
      <c r="GW47" s="0"/>
      <c r="GX47" s="0"/>
      <c r="GY47" s="0"/>
      <c r="GZ47" s="0"/>
      <c r="HA47" s="0"/>
      <c r="HB47" s="0"/>
      <c r="HC47" s="0"/>
      <c r="HD47" s="0"/>
      <c r="HE47" s="0"/>
      <c r="HF47" s="0"/>
      <c r="HG47" s="0"/>
      <c r="HH47" s="0"/>
      <c r="HI47" s="0"/>
      <c r="HJ47" s="0"/>
      <c r="HK47" s="0"/>
      <c r="HL47" s="0"/>
      <c r="HM47" s="0"/>
      <c r="HN47" s="0"/>
      <c r="HO47" s="0"/>
      <c r="HP47" s="0"/>
      <c r="HQ47" s="0"/>
      <c r="HR47" s="0"/>
      <c r="HS47" s="0"/>
      <c r="HT47" s="0"/>
      <c r="HU47" s="0"/>
      <c r="HV47" s="0"/>
      <c r="HW47" s="0"/>
      <c r="HX47" s="0"/>
      <c r="HY47" s="0"/>
      <c r="HZ47" s="0"/>
      <c r="IA47" s="0"/>
      <c r="IB47" s="0"/>
      <c r="IC47" s="0"/>
      <c r="ID47" s="0"/>
      <c r="IE47" s="0"/>
      <c r="IF47" s="0"/>
      <c r="IG47" s="0"/>
      <c r="IH47" s="0"/>
      <c r="II47" s="0"/>
      <c r="IJ47" s="0"/>
      <c r="IK47" s="0"/>
      <c r="IL47" s="0"/>
      <c r="IM47" s="0"/>
      <c r="IN47" s="0"/>
      <c r="IO47" s="0"/>
      <c r="IP47" s="0"/>
      <c r="IQ47" s="0"/>
      <c r="IR47" s="0"/>
      <c r="IS47" s="0"/>
      <c r="IT47" s="0"/>
      <c r="IU47" s="0"/>
      <c r="IV47" s="0"/>
      <c r="IW47" s="0"/>
      <c r="IX47" s="0"/>
      <c r="IY47" s="0"/>
      <c r="IZ47" s="0"/>
      <c r="JA47" s="0"/>
      <c r="JB47" s="0"/>
      <c r="JC47" s="0"/>
      <c r="JD47" s="0"/>
      <c r="JE47" s="0"/>
      <c r="JF47" s="0"/>
      <c r="JG47" s="0"/>
      <c r="JH47" s="0"/>
      <c r="JI47" s="0"/>
      <c r="JJ47" s="0"/>
      <c r="JK47" s="0"/>
      <c r="JL47" s="0"/>
      <c r="JM47" s="0"/>
      <c r="JN47" s="0"/>
      <c r="JO47" s="0"/>
      <c r="JP47" s="0"/>
      <c r="JQ47" s="0"/>
      <c r="JR47" s="0"/>
      <c r="JS47" s="0"/>
      <c r="JT47" s="0"/>
      <c r="JU47" s="0"/>
      <c r="JV47" s="0"/>
      <c r="JW47" s="0"/>
      <c r="JX47" s="0"/>
      <c r="JY47" s="0"/>
      <c r="JZ47" s="0"/>
      <c r="KA47" s="0"/>
      <c r="KB47" s="0"/>
      <c r="KC47" s="0"/>
      <c r="KD47" s="0"/>
      <c r="KE47" s="0"/>
      <c r="KF47" s="0"/>
      <c r="KG47" s="0"/>
      <c r="KH47" s="0"/>
      <c r="KI47" s="0"/>
      <c r="KJ47" s="0"/>
      <c r="KK47" s="0"/>
      <c r="KL47" s="0"/>
      <c r="KM47" s="0"/>
      <c r="KN47" s="0"/>
      <c r="KO47" s="0"/>
      <c r="KP47" s="0"/>
      <c r="KQ47" s="0"/>
      <c r="KR47" s="0"/>
      <c r="KS47" s="0"/>
      <c r="KT47" s="0"/>
      <c r="KU47" s="0"/>
      <c r="KV47" s="0"/>
      <c r="KW47" s="0"/>
      <c r="KX47" s="0"/>
      <c r="KY47" s="0"/>
      <c r="KZ47" s="0"/>
      <c r="LA47" s="0"/>
      <c r="LB47" s="0"/>
      <c r="LC47" s="0"/>
      <c r="LD47" s="0"/>
      <c r="LE47" s="0"/>
      <c r="LF47" s="0"/>
      <c r="LG47" s="0"/>
      <c r="LH47" s="0"/>
      <c r="LI47" s="0"/>
      <c r="LJ47" s="0"/>
      <c r="LK47" s="0"/>
      <c r="LL47" s="0"/>
      <c r="LM47" s="0"/>
      <c r="LN47" s="0"/>
      <c r="LO47" s="0"/>
      <c r="LP47" s="0"/>
      <c r="LQ47" s="0"/>
      <c r="LR47" s="0"/>
      <c r="LS47" s="0"/>
      <c r="LT47" s="0"/>
      <c r="LU47" s="0"/>
      <c r="LV47" s="0"/>
      <c r="LW47" s="0"/>
      <c r="LX47" s="0"/>
      <c r="LY47" s="0"/>
      <c r="LZ47" s="0"/>
      <c r="MA47" s="0"/>
      <c r="MB47" s="0"/>
      <c r="MC47" s="0"/>
      <c r="MD47" s="0"/>
      <c r="ME47" s="0"/>
      <c r="MF47" s="0"/>
      <c r="MG47" s="0"/>
      <c r="MH47" s="0"/>
      <c r="MI47" s="0"/>
      <c r="MJ47" s="0"/>
      <c r="MK47" s="0"/>
      <c r="ML47" s="0"/>
      <c r="MM47" s="0"/>
      <c r="MN47" s="0"/>
      <c r="MO47" s="0"/>
      <c r="MP47" s="0"/>
      <c r="MQ47" s="0"/>
      <c r="MR47" s="0"/>
      <c r="MS47" s="0"/>
      <c r="MT47" s="0"/>
      <c r="MU47" s="0"/>
      <c r="MV47" s="0"/>
      <c r="MW47" s="0"/>
      <c r="MX47" s="0"/>
      <c r="MY47" s="0"/>
      <c r="MZ47" s="0"/>
      <c r="NA47" s="0"/>
      <c r="NB47" s="0"/>
      <c r="NC47" s="0"/>
      <c r="ND47" s="0"/>
      <c r="NE47" s="0"/>
      <c r="NF47" s="0"/>
      <c r="NG47" s="0"/>
      <c r="NH47" s="0"/>
      <c r="NI47" s="0"/>
      <c r="NJ47" s="0"/>
      <c r="NK47" s="0"/>
      <c r="NL47" s="0"/>
      <c r="NM47" s="0"/>
      <c r="NN47" s="0"/>
      <c r="NO47" s="0"/>
      <c r="NP47" s="0"/>
      <c r="NQ47" s="0"/>
      <c r="NR47" s="0"/>
      <c r="NS47" s="0"/>
      <c r="NT47" s="0"/>
      <c r="NU47" s="0"/>
      <c r="NV47" s="0"/>
      <c r="NW47" s="0"/>
      <c r="NX47" s="0"/>
      <c r="NY47" s="0"/>
      <c r="NZ47" s="0"/>
      <c r="OA47" s="0"/>
      <c r="OB47" s="0"/>
      <c r="OC47" s="0"/>
      <c r="OD47" s="0"/>
      <c r="OE47" s="0"/>
      <c r="OF47" s="0"/>
      <c r="OG47" s="0"/>
      <c r="OH47" s="0"/>
      <c r="OI47" s="0"/>
      <c r="OJ47" s="0"/>
      <c r="OK47" s="0"/>
      <c r="OL47" s="0"/>
      <c r="OM47" s="0"/>
      <c r="ON47" s="0"/>
      <c r="OO47" s="0"/>
      <c r="OP47" s="0"/>
      <c r="OQ47" s="0"/>
      <c r="OR47" s="0"/>
      <c r="OS47" s="0"/>
      <c r="OT47" s="0"/>
      <c r="OU47" s="0"/>
      <c r="OV47" s="0"/>
      <c r="OW47" s="0"/>
      <c r="OX47" s="0"/>
      <c r="OY47" s="0"/>
      <c r="OZ47" s="0"/>
      <c r="PA47" s="0"/>
      <c r="PB47" s="0"/>
      <c r="PC47" s="0"/>
      <c r="PD47" s="0"/>
      <c r="PE47" s="0"/>
      <c r="PF47" s="0"/>
      <c r="PG47" s="0"/>
      <c r="PH47" s="0"/>
      <c r="PI47" s="0"/>
      <c r="PJ47" s="0"/>
      <c r="PK47" s="0"/>
      <c r="PL47" s="0"/>
      <c r="PM47" s="0"/>
      <c r="PN47" s="0"/>
      <c r="PO47" s="0"/>
      <c r="PP47" s="0"/>
      <c r="PQ47" s="0"/>
      <c r="PR47" s="0"/>
      <c r="PS47" s="0"/>
      <c r="PT47" s="0"/>
      <c r="PU47" s="0"/>
      <c r="PV47" s="0"/>
      <c r="PW47" s="0"/>
      <c r="PX47" s="0"/>
      <c r="PY47" s="0"/>
      <c r="PZ47" s="0"/>
      <c r="QA47" s="0"/>
      <c r="QB47" s="0"/>
      <c r="QC47" s="0"/>
      <c r="QD47" s="0"/>
      <c r="QE47" s="0"/>
      <c r="QF47" s="0"/>
      <c r="QG47" s="0"/>
      <c r="QH47" s="0"/>
      <c r="QI47" s="0"/>
      <c r="QJ47" s="0"/>
      <c r="QK47" s="0"/>
      <c r="QL47" s="0"/>
      <c r="QM47" s="0"/>
      <c r="QN47" s="0"/>
      <c r="QO47" s="0"/>
      <c r="QP47" s="0"/>
      <c r="QQ47" s="0"/>
      <c r="QR47" s="0"/>
      <c r="QS47" s="0"/>
      <c r="QT47" s="0"/>
      <c r="QU47" s="0"/>
      <c r="QV47" s="0"/>
      <c r="QW47" s="0"/>
      <c r="QX47" s="0"/>
      <c r="QY47" s="0"/>
      <c r="QZ47" s="0"/>
      <c r="RA47" s="0"/>
      <c r="RB47" s="0"/>
      <c r="RC47" s="0"/>
      <c r="RD47" s="0"/>
      <c r="RE47" s="0"/>
      <c r="RF47" s="0"/>
      <c r="RG47" s="0"/>
      <c r="RH47" s="0"/>
      <c r="RI47" s="0"/>
      <c r="RJ47" s="0"/>
      <c r="RK47" s="0"/>
      <c r="RL47" s="0"/>
      <c r="RM47" s="0"/>
      <c r="RN47" s="0"/>
      <c r="RO47" s="0"/>
      <c r="RP47" s="0"/>
      <c r="RQ47" s="0"/>
      <c r="RR47" s="0"/>
      <c r="RS47" s="0"/>
      <c r="RT47" s="0"/>
      <c r="RU47" s="0"/>
      <c r="RV47" s="0"/>
      <c r="RW47" s="0"/>
      <c r="RX47" s="0"/>
      <c r="RY47" s="0"/>
      <c r="RZ47" s="0"/>
      <c r="SA47" s="0"/>
      <c r="SB47" s="0"/>
      <c r="SC47" s="0"/>
      <c r="SD47" s="0"/>
      <c r="SE47" s="0"/>
      <c r="SF47" s="0"/>
      <c r="SG47" s="0"/>
      <c r="SH47" s="0"/>
      <c r="SI47" s="0"/>
      <c r="SJ47" s="0"/>
      <c r="SK47" s="0"/>
      <c r="SL47" s="0"/>
      <c r="SM47" s="0"/>
      <c r="SN47" s="0"/>
      <c r="SO47" s="0"/>
      <c r="SP47" s="0"/>
      <c r="SQ47" s="0"/>
      <c r="SR47" s="0"/>
      <c r="SS47" s="0"/>
      <c r="ST47" s="0"/>
      <c r="SU47" s="0"/>
      <c r="SV47" s="0"/>
      <c r="SW47" s="0"/>
      <c r="SX47" s="0"/>
      <c r="SY47" s="0"/>
      <c r="SZ47" s="0"/>
      <c r="TA47" s="0"/>
      <c r="TB47" s="0"/>
      <c r="TC47" s="0"/>
      <c r="TD47" s="0"/>
      <c r="TE47" s="0"/>
      <c r="TF47" s="0"/>
      <c r="TG47" s="0"/>
      <c r="TH47" s="0"/>
      <c r="TI47" s="0"/>
      <c r="TJ47" s="0"/>
      <c r="TK47" s="0"/>
      <c r="TL47" s="0"/>
      <c r="TM47" s="0"/>
      <c r="TN47" s="0"/>
      <c r="TO47" s="0"/>
      <c r="TP47" s="0"/>
      <c r="TQ47" s="0"/>
      <c r="TR47" s="0"/>
      <c r="TS47" s="0"/>
      <c r="TT47" s="0"/>
      <c r="TU47" s="0"/>
      <c r="TV47" s="0"/>
      <c r="TW47" s="0"/>
      <c r="TX47" s="0"/>
      <c r="TY47" s="0"/>
      <c r="TZ47" s="0"/>
      <c r="UA47" s="0"/>
      <c r="UB47" s="0"/>
      <c r="UC47" s="0"/>
      <c r="UD47" s="0"/>
      <c r="UE47" s="0"/>
      <c r="UF47" s="0"/>
      <c r="UG47" s="0"/>
      <c r="UH47" s="0"/>
      <c r="UI47" s="0"/>
      <c r="UJ47" s="0"/>
      <c r="UK47" s="0"/>
      <c r="UL47" s="0"/>
      <c r="UM47" s="0"/>
      <c r="UN47" s="0"/>
      <c r="UO47" s="0"/>
      <c r="UP47" s="0"/>
      <c r="UQ47" s="0"/>
      <c r="UR47" s="0"/>
      <c r="US47" s="0"/>
      <c r="UT47" s="0"/>
      <c r="UU47" s="0"/>
      <c r="UV47" s="0"/>
      <c r="UW47" s="0"/>
      <c r="UX47" s="0"/>
      <c r="UY47" s="0"/>
      <c r="UZ47" s="0"/>
      <c r="VA47" s="0"/>
      <c r="VB47" s="0"/>
      <c r="VC47" s="0"/>
      <c r="VD47" s="0"/>
      <c r="VE47" s="0"/>
      <c r="VF47" s="0"/>
      <c r="VG47" s="0"/>
      <c r="VH47" s="0"/>
      <c r="VI47" s="0"/>
      <c r="VJ47" s="0"/>
      <c r="VK47" s="0"/>
      <c r="VL47" s="0"/>
      <c r="VM47" s="0"/>
      <c r="VN47" s="0"/>
      <c r="VO47" s="0"/>
      <c r="VP47" s="0"/>
      <c r="VQ47" s="0"/>
      <c r="VR47" s="0"/>
      <c r="VS47" s="0"/>
      <c r="VT47" s="0"/>
      <c r="VU47" s="0"/>
      <c r="VV47" s="0"/>
      <c r="VW47" s="0"/>
      <c r="VX47" s="0"/>
      <c r="VY47" s="0"/>
      <c r="VZ47" s="0"/>
      <c r="WA47" s="0"/>
      <c r="WB47" s="0"/>
      <c r="WC47" s="0"/>
      <c r="WD47" s="0"/>
      <c r="WE47" s="0"/>
      <c r="WF47" s="0"/>
      <c r="WG47" s="0"/>
      <c r="WH47" s="0"/>
      <c r="WI47" s="0"/>
      <c r="WJ47" s="0"/>
      <c r="WK47" s="0"/>
      <c r="WL47" s="0"/>
      <c r="WM47" s="0"/>
      <c r="WN47" s="0"/>
      <c r="WO47" s="0"/>
      <c r="WP47" s="0"/>
      <c r="WQ47" s="0"/>
      <c r="WR47" s="0"/>
      <c r="WS47" s="0"/>
      <c r="WT47" s="0"/>
      <c r="WU47" s="0"/>
      <c r="WV47" s="0"/>
      <c r="WW47" s="0"/>
      <c r="WX47" s="0"/>
      <c r="WY47" s="0"/>
      <c r="WZ47" s="0"/>
      <c r="XA47" s="0"/>
      <c r="XB47" s="0"/>
      <c r="XC47" s="0"/>
      <c r="XD47" s="0"/>
      <c r="XE47" s="0"/>
      <c r="XF47" s="0"/>
      <c r="XG47" s="0"/>
      <c r="XH47" s="0"/>
      <c r="XI47" s="0"/>
      <c r="XJ47" s="0"/>
      <c r="XK47" s="0"/>
      <c r="XL47" s="0"/>
      <c r="XM47" s="0"/>
      <c r="XN47" s="0"/>
      <c r="XO47" s="0"/>
      <c r="XP47" s="0"/>
      <c r="XQ47" s="0"/>
      <c r="XR47" s="0"/>
      <c r="XS47" s="0"/>
      <c r="XT47" s="0"/>
      <c r="XU47" s="0"/>
      <c r="XV47" s="0"/>
      <c r="XW47" s="0"/>
      <c r="XX47" s="0"/>
      <c r="XY47" s="0"/>
      <c r="XZ47" s="0"/>
      <c r="YA47" s="0"/>
      <c r="YB47" s="0"/>
      <c r="YC47" s="0"/>
      <c r="YD47" s="0"/>
      <c r="YE47" s="0"/>
      <c r="YF47" s="0"/>
      <c r="YG47" s="0"/>
      <c r="YH47" s="0"/>
      <c r="YI47" s="0"/>
      <c r="YJ47" s="0"/>
      <c r="YK47" s="0"/>
      <c r="YL47" s="0"/>
      <c r="YM47" s="0"/>
      <c r="YN47" s="0"/>
      <c r="YO47" s="0"/>
      <c r="YP47" s="0"/>
      <c r="YQ47" s="0"/>
      <c r="YR47" s="0"/>
      <c r="YS47" s="0"/>
      <c r="YT47" s="0"/>
      <c r="YU47" s="0"/>
      <c r="YV47" s="0"/>
      <c r="YW47" s="0"/>
      <c r="YX47" s="0"/>
      <c r="YY47" s="0"/>
      <c r="YZ47" s="0"/>
      <c r="ZA47" s="0"/>
      <c r="ZB47" s="0"/>
      <c r="ZC47" s="0"/>
      <c r="ZD47" s="0"/>
      <c r="ZE47" s="0"/>
      <c r="ZF47" s="0"/>
      <c r="ZG47" s="0"/>
      <c r="ZH47" s="0"/>
      <c r="ZI47" s="0"/>
      <c r="ZJ47" s="0"/>
      <c r="ZK47" s="0"/>
      <c r="ZL47" s="0"/>
      <c r="ZM47" s="0"/>
      <c r="ZN47" s="0"/>
      <c r="ZO47" s="0"/>
      <c r="ZP47" s="0"/>
      <c r="ZQ47" s="0"/>
      <c r="ZR47" s="0"/>
      <c r="ZS47" s="0"/>
      <c r="ZT47" s="0"/>
      <c r="ZU47" s="0"/>
      <c r="ZV47" s="0"/>
      <c r="ZW47" s="0"/>
      <c r="ZX47" s="0"/>
      <c r="ZY47" s="0"/>
      <c r="ZZ47" s="0"/>
      <c r="AAA47" s="0"/>
      <c r="AAB47" s="0"/>
      <c r="AAC47" s="0"/>
      <c r="AAD47" s="0"/>
      <c r="AAE47" s="0"/>
      <c r="AAF47" s="0"/>
      <c r="AAG47" s="0"/>
      <c r="AAH47" s="0"/>
      <c r="AAI47" s="0"/>
      <c r="AAJ47" s="0"/>
      <c r="AAK47" s="0"/>
      <c r="AAL47" s="0"/>
      <c r="AAM47" s="0"/>
      <c r="AAN47" s="0"/>
      <c r="AAO47" s="0"/>
      <c r="AAP47" s="0"/>
      <c r="AAQ47" s="0"/>
      <c r="AAR47" s="0"/>
      <c r="AAS47" s="0"/>
      <c r="AAT47" s="0"/>
      <c r="AAU47" s="0"/>
      <c r="AAV47" s="0"/>
      <c r="AAW47" s="0"/>
      <c r="AAX47" s="0"/>
      <c r="AAY47" s="0"/>
      <c r="AAZ47" s="0"/>
      <c r="ABA47" s="0"/>
      <c r="ABB47" s="0"/>
      <c r="ABC47" s="0"/>
      <c r="ABD47" s="0"/>
      <c r="ABE47" s="0"/>
      <c r="ABF47" s="0"/>
      <c r="ABG47" s="0"/>
      <c r="ABH47" s="0"/>
      <c r="ABI47" s="0"/>
      <c r="ABJ47" s="0"/>
      <c r="ABK47" s="0"/>
      <c r="ABL47" s="0"/>
      <c r="ABM47" s="0"/>
      <c r="ABN47" s="0"/>
      <c r="ABO47" s="0"/>
      <c r="ABP47" s="0"/>
      <c r="ABQ47" s="0"/>
      <c r="ABR47" s="0"/>
      <c r="ABS47" s="0"/>
      <c r="ABT47" s="0"/>
      <c r="ABU47" s="0"/>
      <c r="ABV47" s="0"/>
      <c r="ABW47" s="0"/>
      <c r="ABX47" s="0"/>
      <c r="ABY47" s="0"/>
      <c r="ABZ47" s="0"/>
      <c r="ACA47" s="0"/>
      <c r="ACB47" s="0"/>
      <c r="ACC47" s="0"/>
      <c r="ACD47" s="0"/>
      <c r="ACE47" s="0"/>
      <c r="ACF47" s="0"/>
      <c r="ACG47" s="0"/>
      <c r="ACH47" s="0"/>
      <c r="ACI47" s="0"/>
      <c r="ACJ47" s="0"/>
      <c r="ACK47" s="0"/>
      <c r="ACL47" s="0"/>
      <c r="ACM47" s="0"/>
      <c r="ACN47" s="0"/>
      <c r="ACO47" s="0"/>
      <c r="ACP47" s="0"/>
      <c r="ACQ47" s="0"/>
      <c r="ACR47" s="0"/>
      <c r="ACS47" s="0"/>
      <c r="ACT47" s="0"/>
      <c r="ACU47" s="0"/>
      <c r="ACV47" s="0"/>
      <c r="ACW47" s="0"/>
      <c r="ACX47" s="0"/>
      <c r="ACY47" s="0"/>
      <c r="ACZ47" s="0"/>
      <c r="ADA47" s="0"/>
      <c r="ADB47" s="0"/>
      <c r="ADC47" s="0"/>
      <c r="ADD47" s="0"/>
      <c r="ADE47" s="0"/>
      <c r="ADF47" s="0"/>
      <c r="ADG47" s="0"/>
      <c r="ADH47" s="0"/>
      <c r="ADI47" s="0"/>
      <c r="ADJ47" s="0"/>
      <c r="ADK47" s="0"/>
      <c r="ADL47" s="0"/>
      <c r="ADM47" s="0"/>
      <c r="ADN47" s="0"/>
      <c r="ADO47" s="0"/>
      <c r="ADP47" s="0"/>
      <c r="ADQ47" s="0"/>
      <c r="ADR47" s="0"/>
      <c r="ADS47" s="0"/>
      <c r="ADT47" s="0"/>
      <c r="ADU47" s="0"/>
      <c r="ADV47" s="0"/>
      <c r="ADW47" s="0"/>
      <c r="ADX47" s="0"/>
      <c r="ADY47" s="0"/>
      <c r="ADZ47" s="0"/>
      <c r="AEA47" s="0"/>
      <c r="AEB47" s="0"/>
      <c r="AEC47" s="0"/>
      <c r="AED47" s="0"/>
      <c r="AEE47" s="0"/>
      <c r="AEF47" s="0"/>
      <c r="AEG47" s="0"/>
      <c r="AEH47" s="0"/>
      <c r="AEI47" s="0"/>
      <c r="AEJ47" s="0"/>
      <c r="AEK47" s="0"/>
      <c r="AEL47" s="0"/>
      <c r="AEM47" s="0"/>
      <c r="AEN47" s="0"/>
      <c r="AEO47" s="0"/>
      <c r="AEP47" s="0"/>
      <c r="AEQ47" s="0"/>
      <c r="AER47" s="0"/>
      <c r="AES47" s="0"/>
      <c r="AET47" s="0"/>
      <c r="AEU47" s="0"/>
      <c r="AEV47" s="0"/>
      <c r="AEW47" s="0"/>
      <c r="AEX47" s="0"/>
      <c r="AEY47" s="0"/>
      <c r="AEZ47" s="0"/>
      <c r="AFA47" s="0"/>
      <c r="AFB47" s="0"/>
      <c r="AFC47" s="0"/>
      <c r="AFD47" s="0"/>
      <c r="AFE47" s="0"/>
      <c r="AFF47" s="0"/>
      <c r="AFG47" s="0"/>
      <c r="AFH47" s="0"/>
      <c r="AFI47" s="0"/>
      <c r="AFJ47" s="0"/>
      <c r="AFK47" s="0"/>
      <c r="AFL47" s="0"/>
      <c r="AFM47" s="0"/>
      <c r="AFN47" s="0"/>
      <c r="AFO47" s="0"/>
      <c r="AFP47" s="0"/>
      <c r="AFQ47" s="0"/>
      <c r="AFR47" s="0"/>
      <c r="AFS47" s="0"/>
      <c r="AFT47" s="0"/>
      <c r="AFU47" s="0"/>
      <c r="AFV47" s="0"/>
      <c r="AFW47" s="0"/>
      <c r="AFX47" s="0"/>
      <c r="AFY47" s="0"/>
      <c r="AFZ47" s="0"/>
      <c r="AGA47" s="0"/>
      <c r="AGB47" s="0"/>
      <c r="AGC47" s="0"/>
      <c r="AGD47" s="0"/>
      <c r="AGE47" s="0"/>
      <c r="AGF47" s="0"/>
      <c r="AGG47" s="0"/>
      <c r="AGH47" s="0"/>
      <c r="AGI47" s="0"/>
      <c r="AGJ47" s="0"/>
      <c r="AGK47" s="0"/>
      <c r="AGL47" s="0"/>
      <c r="AGM47" s="0"/>
      <c r="AGN47" s="0"/>
      <c r="AGO47" s="0"/>
      <c r="AGP47" s="0"/>
      <c r="AGQ47" s="0"/>
      <c r="AGR47" s="0"/>
      <c r="AGS47" s="0"/>
      <c r="AGT47" s="0"/>
      <c r="AGU47" s="0"/>
      <c r="AGV47" s="0"/>
      <c r="AGW47" s="0"/>
      <c r="AGX47" s="0"/>
      <c r="AGY47" s="0"/>
      <c r="AGZ47" s="0"/>
      <c r="AHA47" s="0"/>
      <c r="AHB47" s="0"/>
      <c r="AHC47" s="0"/>
      <c r="AHD47" s="0"/>
      <c r="AHE47" s="0"/>
      <c r="AHF47" s="0"/>
      <c r="AHG47" s="0"/>
      <c r="AHH47" s="0"/>
      <c r="AHI47" s="0"/>
      <c r="AHJ47" s="0"/>
      <c r="AHK47" s="0"/>
      <c r="AHL47" s="0"/>
      <c r="AHM47" s="0"/>
      <c r="AHN47" s="0"/>
      <c r="AHO47" s="0"/>
      <c r="AHP47" s="0"/>
      <c r="AHQ47" s="0"/>
      <c r="AHR47" s="0"/>
      <c r="AHS47" s="0"/>
      <c r="AHT47" s="0"/>
      <c r="AHU47" s="0"/>
      <c r="AHV47" s="0"/>
      <c r="AHW47" s="0"/>
      <c r="AHX47" s="0"/>
      <c r="AHY47" s="0"/>
      <c r="AHZ47" s="0"/>
      <c r="AIA47" s="0"/>
      <c r="AIB47" s="0"/>
      <c r="AIC47" s="0"/>
      <c r="AID47" s="0"/>
      <c r="AIE47" s="0"/>
      <c r="AIF47" s="0"/>
      <c r="AIG47" s="0"/>
      <c r="AIH47" s="0"/>
      <c r="AII47" s="0"/>
      <c r="AIJ47" s="0"/>
      <c r="AIK47" s="0"/>
      <c r="AIL47" s="0"/>
      <c r="AIM47" s="0"/>
      <c r="AIN47" s="0"/>
      <c r="AIO47" s="0"/>
      <c r="AIP47" s="0"/>
      <c r="AIQ47" s="0"/>
      <c r="AIR47" s="0"/>
      <c r="AIS47" s="0"/>
      <c r="AIT47" s="0"/>
      <c r="AIU47" s="0"/>
      <c r="AIV47" s="0"/>
      <c r="AIW47" s="0"/>
      <c r="AIX47" s="0"/>
      <c r="AIY47" s="0"/>
      <c r="AIZ47" s="0"/>
      <c r="AJA47" s="0"/>
      <c r="AJB47" s="0"/>
      <c r="AJC47" s="0"/>
      <c r="AJD47" s="0"/>
      <c r="AJE47" s="0"/>
      <c r="AJF47" s="0"/>
      <c r="AJG47" s="0"/>
      <c r="AJH47" s="0"/>
      <c r="AJI47" s="0"/>
      <c r="AJJ47" s="0"/>
      <c r="AJK47" s="0"/>
      <c r="AJL47" s="0"/>
      <c r="AJM47" s="0"/>
      <c r="AJN47" s="0"/>
      <c r="AJO47" s="0"/>
      <c r="AJP47" s="0"/>
      <c r="AJQ47" s="0"/>
      <c r="AJR47" s="0"/>
      <c r="AJS47" s="0"/>
      <c r="AJT47" s="0"/>
      <c r="AJU47" s="0"/>
      <c r="AJV47" s="0"/>
      <c r="AJW47" s="0"/>
      <c r="AJX47" s="0"/>
      <c r="AJY47" s="0"/>
      <c r="AJZ47" s="0"/>
      <c r="AKA47" s="0"/>
      <c r="AKB47" s="0"/>
      <c r="AKC47" s="0"/>
      <c r="AKD47" s="0"/>
      <c r="AKE47" s="0"/>
      <c r="AKF47" s="0"/>
      <c r="AKG47" s="0"/>
      <c r="AKH47" s="0"/>
      <c r="AKI47" s="0"/>
      <c r="AKJ47" s="0"/>
      <c r="AKK47" s="0"/>
      <c r="AKL47" s="0"/>
      <c r="AKM47" s="0"/>
      <c r="AKN47" s="0"/>
      <c r="AKO47" s="0"/>
      <c r="AKP47" s="0"/>
      <c r="AKQ47" s="0"/>
      <c r="AKR47" s="0"/>
      <c r="AKS47" s="0"/>
      <c r="AKT47" s="0"/>
      <c r="AKU47" s="0"/>
      <c r="AKV47" s="0"/>
      <c r="AKW47" s="0"/>
      <c r="AKX47" s="0"/>
      <c r="AKY47" s="0"/>
      <c r="AKZ47" s="0"/>
      <c r="ALA47" s="0"/>
      <c r="ALB47" s="0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</row>
    <row r="48" customFormat="false" ht="13.8" hidden="false" customHeight="false" outlineLevel="0" collapsed="false">
      <c r="A48" s="25" t="s">
        <v>78</v>
      </c>
      <c r="B48" s="37" t="n">
        <v>41434</v>
      </c>
      <c r="C48" s="27" t="n">
        <v>1.75746122477666</v>
      </c>
      <c r="D48" s="28" t="s">
        <v>71</v>
      </c>
      <c r="E48" s="29" t="s">
        <v>50</v>
      </c>
      <c r="F48" s="30" t="n">
        <v>0.044</v>
      </c>
      <c r="G48" s="30" t="n">
        <v>32.71</v>
      </c>
      <c r="H48" s="30" t="n">
        <v>0.13451543870376</v>
      </c>
      <c r="I48" s="30" t="n">
        <v>76.0037286926786</v>
      </c>
      <c r="J48" s="30" t="n">
        <v>77.5485637202322</v>
      </c>
      <c r="K48" s="31" t="n">
        <v>0.0331384376767369</v>
      </c>
      <c r="L48" s="40" t="n">
        <v>0.0557117436290248</v>
      </c>
      <c r="M48" s="40" t="n">
        <v>1.26649591604774</v>
      </c>
      <c r="N48" s="40" t="n">
        <v>0.148765056437919</v>
      </c>
      <c r="O48" s="31" t="n">
        <v>0</v>
      </c>
      <c r="P48" s="40" t="n">
        <v>3.27570539315303</v>
      </c>
      <c r="Q48" s="31" t="n">
        <v>0</v>
      </c>
      <c r="R48" s="40" t="n">
        <v>3.51012369998337</v>
      </c>
      <c r="S48" s="31" t="n">
        <v>0.962328265301636</v>
      </c>
      <c r="T48" s="40" t="n">
        <v>1.52589869403342</v>
      </c>
      <c r="U48" s="31" t="n">
        <v>0.3484</v>
      </c>
      <c r="V48" s="31" t="n">
        <v>0.4021</v>
      </c>
      <c r="W48" s="31" t="n">
        <v>0</v>
      </c>
      <c r="X48" s="40" t="n">
        <v>1.52323649997505</v>
      </c>
      <c r="Y48" s="31" t="n">
        <v>0.0401709000738207</v>
      </c>
      <c r="Z48" s="31" t="n">
        <v>0.4</v>
      </c>
      <c r="AA48" s="31" t="n">
        <v>0</v>
      </c>
      <c r="AB48" s="31" t="n">
        <f aca="false">SUM(K48:AA48)</f>
        <v>13.4920746063118</v>
      </c>
      <c r="AC48" s="31" t="n">
        <f aca="false">SUM(K48:O48)</f>
        <v>1.50411115379142</v>
      </c>
      <c r="AD48" s="31" t="n">
        <f aca="false">SUM(P48:W48)</f>
        <v>10.0245560524715</v>
      </c>
      <c r="AE48" s="32" t="n">
        <f aca="false">(C48*K48)/1000</f>
        <v>5.82395192665431E-005</v>
      </c>
      <c r="AF48" s="31"/>
      <c r="AG48" s="30" t="n">
        <f aca="false">(K48)/(K48+L48)</f>
        <v>0.372969837424383</v>
      </c>
      <c r="AH48" s="30" t="n">
        <f aca="false">X48/(AC48+X48)</f>
        <v>0.503158762780324</v>
      </c>
      <c r="AI48" s="30" t="n">
        <f aca="false">AD48/(AD48+X48)</f>
        <v>0.889792475622791</v>
      </c>
      <c r="AJ48" s="30" t="n">
        <f aca="false">P48/(P48+X48)</f>
        <v>0.682589092783916</v>
      </c>
      <c r="AK48" s="30" t="n">
        <f aca="false">AC48/(AC48+AD48)</f>
        <v>0.108974580500905</v>
      </c>
      <c r="AL48" s="33" t="n">
        <f aca="false">(K48+L48)/(K48+L48+Y48)</f>
        <v>0.688648555381139</v>
      </c>
      <c r="AM48" s="33" t="n">
        <f aca="false">(K48)/(X48+K48)</f>
        <v>0.0212920658609006</v>
      </c>
      <c r="AN48" s="34" t="n">
        <f aca="false">K48/(M48+K48)</f>
        <v>0.0254982777130885</v>
      </c>
      <c r="AO48" s="30" t="n">
        <f aca="false">(K48+L48)/(Y48+X48)</f>
        <v>0.0568311121611579</v>
      </c>
      <c r="AP48" s="30" t="n">
        <f aca="false">P48/(M48+P48)</f>
        <v>0.72117133745651</v>
      </c>
      <c r="AQ48" s="35" t="n">
        <f aca="false">Y48/(Y48+X48)</f>
        <v>0.0256944543517991</v>
      </c>
      <c r="AR48" s="0"/>
      <c r="AS48" s="0"/>
      <c r="AT48" s="0"/>
      <c r="AU48" s="0"/>
      <c r="AV48" s="0"/>
      <c r="AW48" s="0"/>
      <c r="AX48" s="0"/>
      <c r="AY48" s="0"/>
      <c r="AZ48" s="0"/>
      <c r="BA48" s="0"/>
      <c r="BB48" s="0"/>
      <c r="BC48" s="0"/>
      <c r="BD48" s="0"/>
      <c r="BE48" s="0"/>
      <c r="BF48" s="0"/>
      <c r="BG48" s="0"/>
      <c r="BH48" s="0"/>
      <c r="BI48" s="0"/>
      <c r="BJ48" s="0"/>
      <c r="BK48" s="0"/>
      <c r="BL48" s="0"/>
      <c r="BM48" s="0"/>
      <c r="BN48" s="0"/>
      <c r="BO48" s="0"/>
      <c r="BP48" s="0"/>
      <c r="BQ48" s="0"/>
      <c r="BR48" s="0"/>
      <c r="BS48" s="0"/>
      <c r="BT48" s="0"/>
      <c r="BU48" s="0"/>
      <c r="BV48" s="0"/>
      <c r="BW48" s="0"/>
      <c r="BX48" s="0"/>
      <c r="BY48" s="0"/>
      <c r="BZ48" s="0"/>
      <c r="CA48" s="0"/>
      <c r="CB48" s="0"/>
      <c r="CC48" s="0"/>
      <c r="CD48" s="0"/>
      <c r="CE48" s="0"/>
      <c r="CF48" s="0"/>
      <c r="CG48" s="0"/>
      <c r="CH48" s="0"/>
      <c r="CI48" s="0"/>
      <c r="CJ48" s="0"/>
      <c r="CK48" s="0"/>
      <c r="CL48" s="0"/>
      <c r="CM48" s="0"/>
      <c r="CN48" s="0"/>
      <c r="CO48" s="0"/>
      <c r="CP48" s="0"/>
      <c r="CQ48" s="0"/>
      <c r="CR48" s="0"/>
      <c r="CS48" s="0"/>
      <c r="CT48" s="0"/>
      <c r="CU48" s="0"/>
      <c r="CV48" s="0"/>
      <c r="CW48" s="0"/>
      <c r="CX48" s="0"/>
      <c r="CY48" s="0"/>
      <c r="CZ48" s="0"/>
      <c r="DA48" s="0"/>
      <c r="DB48" s="0"/>
      <c r="DC48" s="0"/>
      <c r="DD48" s="0"/>
      <c r="DE48" s="0"/>
      <c r="DF48" s="0"/>
      <c r="DG48" s="0"/>
      <c r="DH48" s="0"/>
      <c r="DI48" s="0"/>
      <c r="DJ48" s="0"/>
      <c r="DK48" s="0"/>
      <c r="DL48" s="0"/>
      <c r="DM48" s="0"/>
      <c r="DN48" s="0"/>
      <c r="DO48" s="0"/>
      <c r="DP48" s="0"/>
      <c r="DQ48" s="0"/>
      <c r="DR48" s="0"/>
      <c r="DS48" s="0"/>
      <c r="DT48" s="0"/>
      <c r="DU48" s="0"/>
      <c r="DV48" s="0"/>
      <c r="DW48" s="0"/>
      <c r="DX48" s="0"/>
      <c r="DY48" s="0"/>
      <c r="DZ48" s="0"/>
      <c r="EA48" s="0"/>
      <c r="EB48" s="0"/>
      <c r="EC48" s="0"/>
      <c r="ED48" s="0"/>
      <c r="EE48" s="0"/>
      <c r="EF48" s="0"/>
      <c r="EG48" s="0"/>
      <c r="EH48" s="0"/>
      <c r="EI48" s="0"/>
      <c r="EJ48" s="0"/>
      <c r="EK48" s="0"/>
      <c r="EL48" s="0"/>
      <c r="EM48" s="0"/>
      <c r="EN48" s="0"/>
      <c r="EO48" s="0"/>
      <c r="EP48" s="0"/>
      <c r="EQ48" s="0"/>
      <c r="ER48" s="0"/>
      <c r="ES48" s="0"/>
      <c r="ET48" s="0"/>
      <c r="EU48" s="0"/>
      <c r="EV48" s="0"/>
      <c r="EW48" s="0"/>
      <c r="EX48" s="0"/>
      <c r="EY48" s="0"/>
      <c r="EZ48" s="0"/>
      <c r="FA48" s="0"/>
      <c r="FB48" s="0"/>
      <c r="FC48" s="0"/>
      <c r="FD48" s="0"/>
      <c r="FE48" s="0"/>
      <c r="FF48" s="0"/>
      <c r="FG48" s="0"/>
      <c r="FH48" s="0"/>
      <c r="FI48" s="0"/>
      <c r="FJ48" s="0"/>
      <c r="FK48" s="0"/>
      <c r="FL48" s="0"/>
      <c r="FM48" s="0"/>
      <c r="FN48" s="0"/>
      <c r="FO48" s="0"/>
      <c r="FP48" s="0"/>
      <c r="FQ48" s="0"/>
      <c r="FR48" s="0"/>
      <c r="FS48" s="0"/>
      <c r="FT48" s="0"/>
      <c r="FU48" s="0"/>
      <c r="FV48" s="0"/>
      <c r="FW48" s="0"/>
      <c r="FX48" s="0"/>
      <c r="FY48" s="0"/>
      <c r="FZ48" s="0"/>
      <c r="GA48" s="0"/>
      <c r="GB48" s="0"/>
      <c r="GC48" s="0"/>
      <c r="GD48" s="0"/>
      <c r="GE48" s="0"/>
      <c r="GF48" s="0"/>
      <c r="GG48" s="0"/>
      <c r="GH48" s="0"/>
      <c r="GI48" s="0"/>
      <c r="GJ48" s="0"/>
      <c r="GK48" s="0"/>
      <c r="GL48" s="0"/>
      <c r="GM48" s="0"/>
      <c r="GN48" s="0"/>
      <c r="GO48" s="0"/>
      <c r="GP48" s="0"/>
      <c r="GQ48" s="0"/>
      <c r="GR48" s="0"/>
      <c r="GS48" s="0"/>
      <c r="GT48" s="0"/>
      <c r="GU48" s="0"/>
      <c r="GV48" s="0"/>
      <c r="GW48" s="0"/>
      <c r="GX48" s="0"/>
      <c r="GY48" s="0"/>
      <c r="GZ48" s="0"/>
      <c r="HA48" s="0"/>
      <c r="HB48" s="0"/>
      <c r="HC48" s="0"/>
      <c r="HD48" s="0"/>
      <c r="HE48" s="0"/>
      <c r="HF48" s="0"/>
      <c r="HG48" s="0"/>
      <c r="HH48" s="0"/>
      <c r="HI48" s="0"/>
      <c r="HJ48" s="0"/>
      <c r="HK48" s="0"/>
      <c r="HL48" s="0"/>
      <c r="HM48" s="0"/>
      <c r="HN48" s="0"/>
      <c r="HO48" s="0"/>
      <c r="HP48" s="0"/>
      <c r="HQ48" s="0"/>
      <c r="HR48" s="0"/>
      <c r="HS48" s="0"/>
      <c r="HT48" s="0"/>
      <c r="HU48" s="0"/>
      <c r="HV48" s="0"/>
      <c r="HW48" s="0"/>
      <c r="HX48" s="0"/>
      <c r="HY48" s="0"/>
      <c r="HZ48" s="0"/>
      <c r="IA48" s="0"/>
      <c r="IB48" s="0"/>
      <c r="IC48" s="0"/>
      <c r="ID48" s="0"/>
      <c r="IE48" s="0"/>
      <c r="IF48" s="0"/>
      <c r="IG48" s="0"/>
      <c r="IH48" s="0"/>
      <c r="II48" s="0"/>
      <c r="IJ48" s="0"/>
      <c r="IK48" s="0"/>
      <c r="IL48" s="0"/>
      <c r="IM48" s="0"/>
      <c r="IN48" s="0"/>
      <c r="IO48" s="0"/>
      <c r="IP48" s="0"/>
      <c r="IQ48" s="0"/>
      <c r="IR48" s="0"/>
      <c r="IS48" s="0"/>
      <c r="IT48" s="0"/>
      <c r="IU48" s="0"/>
      <c r="IV48" s="0"/>
      <c r="IW48" s="0"/>
      <c r="IX48" s="0"/>
      <c r="IY48" s="0"/>
      <c r="IZ48" s="0"/>
      <c r="JA48" s="0"/>
      <c r="JB48" s="0"/>
      <c r="JC48" s="0"/>
      <c r="JD48" s="0"/>
      <c r="JE48" s="0"/>
      <c r="JF48" s="0"/>
      <c r="JG48" s="0"/>
      <c r="JH48" s="0"/>
      <c r="JI48" s="0"/>
      <c r="JJ48" s="0"/>
      <c r="JK48" s="0"/>
      <c r="JL48" s="0"/>
      <c r="JM48" s="0"/>
      <c r="JN48" s="0"/>
      <c r="JO48" s="0"/>
      <c r="JP48" s="0"/>
      <c r="JQ48" s="0"/>
      <c r="JR48" s="0"/>
      <c r="JS48" s="0"/>
      <c r="JT48" s="0"/>
      <c r="JU48" s="0"/>
      <c r="JV48" s="0"/>
      <c r="JW48" s="0"/>
      <c r="JX48" s="0"/>
      <c r="JY48" s="0"/>
      <c r="JZ48" s="0"/>
      <c r="KA48" s="0"/>
      <c r="KB48" s="0"/>
      <c r="KC48" s="0"/>
      <c r="KD48" s="0"/>
      <c r="KE48" s="0"/>
      <c r="KF48" s="0"/>
      <c r="KG48" s="0"/>
      <c r="KH48" s="0"/>
      <c r="KI48" s="0"/>
      <c r="KJ48" s="0"/>
      <c r="KK48" s="0"/>
      <c r="KL48" s="0"/>
      <c r="KM48" s="0"/>
      <c r="KN48" s="0"/>
      <c r="KO48" s="0"/>
      <c r="KP48" s="0"/>
      <c r="KQ48" s="0"/>
      <c r="KR48" s="0"/>
      <c r="KS48" s="0"/>
      <c r="KT48" s="0"/>
      <c r="KU48" s="0"/>
      <c r="KV48" s="0"/>
      <c r="KW48" s="0"/>
      <c r="KX48" s="0"/>
      <c r="KY48" s="0"/>
      <c r="KZ48" s="0"/>
      <c r="LA48" s="0"/>
      <c r="LB48" s="0"/>
      <c r="LC48" s="0"/>
      <c r="LD48" s="0"/>
      <c r="LE48" s="0"/>
      <c r="LF48" s="0"/>
      <c r="LG48" s="0"/>
      <c r="LH48" s="0"/>
      <c r="LI48" s="0"/>
      <c r="LJ48" s="0"/>
      <c r="LK48" s="0"/>
      <c r="LL48" s="0"/>
      <c r="LM48" s="0"/>
      <c r="LN48" s="0"/>
      <c r="LO48" s="0"/>
      <c r="LP48" s="0"/>
      <c r="LQ48" s="0"/>
      <c r="LR48" s="0"/>
      <c r="LS48" s="0"/>
      <c r="LT48" s="0"/>
      <c r="LU48" s="0"/>
      <c r="LV48" s="0"/>
      <c r="LW48" s="0"/>
      <c r="LX48" s="0"/>
      <c r="LY48" s="0"/>
      <c r="LZ48" s="0"/>
      <c r="MA48" s="0"/>
      <c r="MB48" s="0"/>
      <c r="MC48" s="0"/>
      <c r="MD48" s="0"/>
      <c r="ME48" s="0"/>
      <c r="MF48" s="0"/>
      <c r="MG48" s="0"/>
      <c r="MH48" s="0"/>
      <c r="MI48" s="0"/>
      <c r="MJ48" s="0"/>
      <c r="MK48" s="0"/>
      <c r="ML48" s="0"/>
      <c r="MM48" s="0"/>
      <c r="MN48" s="0"/>
      <c r="MO48" s="0"/>
      <c r="MP48" s="0"/>
      <c r="MQ48" s="0"/>
      <c r="MR48" s="0"/>
      <c r="MS48" s="0"/>
      <c r="MT48" s="0"/>
      <c r="MU48" s="0"/>
      <c r="MV48" s="0"/>
      <c r="MW48" s="0"/>
      <c r="MX48" s="0"/>
      <c r="MY48" s="0"/>
      <c r="MZ48" s="0"/>
      <c r="NA48" s="0"/>
      <c r="NB48" s="0"/>
      <c r="NC48" s="0"/>
      <c r="ND48" s="0"/>
      <c r="NE48" s="0"/>
      <c r="NF48" s="0"/>
      <c r="NG48" s="0"/>
      <c r="NH48" s="0"/>
      <c r="NI48" s="0"/>
      <c r="NJ48" s="0"/>
      <c r="NK48" s="0"/>
      <c r="NL48" s="0"/>
      <c r="NM48" s="0"/>
      <c r="NN48" s="0"/>
      <c r="NO48" s="0"/>
      <c r="NP48" s="0"/>
      <c r="NQ48" s="0"/>
      <c r="NR48" s="0"/>
      <c r="NS48" s="0"/>
      <c r="NT48" s="0"/>
      <c r="NU48" s="0"/>
      <c r="NV48" s="0"/>
      <c r="NW48" s="0"/>
      <c r="NX48" s="0"/>
      <c r="NY48" s="0"/>
      <c r="NZ48" s="0"/>
      <c r="OA48" s="0"/>
      <c r="OB48" s="0"/>
      <c r="OC48" s="0"/>
      <c r="OD48" s="0"/>
      <c r="OE48" s="0"/>
      <c r="OF48" s="0"/>
      <c r="OG48" s="0"/>
      <c r="OH48" s="0"/>
      <c r="OI48" s="0"/>
      <c r="OJ48" s="0"/>
      <c r="OK48" s="0"/>
      <c r="OL48" s="0"/>
      <c r="OM48" s="0"/>
      <c r="ON48" s="0"/>
      <c r="OO48" s="0"/>
      <c r="OP48" s="0"/>
      <c r="OQ48" s="0"/>
      <c r="OR48" s="0"/>
      <c r="OS48" s="0"/>
      <c r="OT48" s="0"/>
      <c r="OU48" s="0"/>
      <c r="OV48" s="0"/>
      <c r="OW48" s="0"/>
      <c r="OX48" s="0"/>
      <c r="OY48" s="0"/>
      <c r="OZ48" s="0"/>
      <c r="PA48" s="0"/>
      <c r="PB48" s="0"/>
      <c r="PC48" s="0"/>
      <c r="PD48" s="0"/>
      <c r="PE48" s="0"/>
      <c r="PF48" s="0"/>
      <c r="PG48" s="0"/>
      <c r="PH48" s="0"/>
      <c r="PI48" s="0"/>
      <c r="PJ48" s="0"/>
      <c r="PK48" s="0"/>
      <c r="PL48" s="0"/>
      <c r="PM48" s="0"/>
      <c r="PN48" s="0"/>
      <c r="PO48" s="0"/>
      <c r="PP48" s="0"/>
      <c r="PQ48" s="0"/>
      <c r="PR48" s="0"/>
      <c r="PS48" s="0"/>
      <c r="PT48" s="0"/>
      <c r="PU48" s="0"/>
      <c r="PV48" s="0"/>
      <c r="PW48" s="0"/>
      <c r="PX48" s="0"/>
      <c r="PY48" s="0"/>
      <c r="PZ48" s="0"/>
      <c r="QA48" s="0"/>
      <c r="QB48" s="0"/>
      <c r="QC48" s="0"/>
      <c r="QD48" s="0"/>
      <c r="QE48" s="0"/>
      <c r="QF48" s="0"/>
      <c r="QG48" s="0"/>
      <c r="QH48" s="0"/>
      <c r="QI48" s="0"/>
      <c r="QJ48" s="0"/>
      <c r="QK48" s="0"/>
      <c r="QL48" s="0"/>
      <c r="QM48" s="0"/>
      <c r="QN48" s="0"/>
      <c r="QO48" s="0"/>
      <c r="QP48" s="0"/>
      <c r="QQ48" s="0"/>
      <c r="QR48" s="0"/>
      <c r="QS48" s="0"/>
      <c r="QT48" s="0"/>
      <c r="QU48" s="0"/>
      <c r="QV48" s="0"/>
      <c r="QW48" s="0"/>
      <c r="QX48" s="0"/>
      <c r="QY48" s="0"/>
      <c r="QZ48" s="0"/>
      <c r="RA48" s="0"/>
      <c r="RB48" s="0"/>
      <c r="RC48" s="0"/>
      <c r="RD48" s="0"/>
      <c r="RE48" s="0"/>
      <c r="RF48" s="0"/>
      <c r="RG48" s="0"/>
      <c r="RH48" s="0"/>
      <c r="RI48" s="0"/>
      <c r="RJ48" s="0"/>
      <c r="RK48" s="0"/>
      <c r="RL48" s="0"/>
      <c r="RM48" s="0"/>
      <c r="RN48" s="0"/>
      <c r="RO48" s="0"/>
      <c r="RP48" s="0"/>
      <c r="RQ48" s="0"/>
      <c r="RR48" s="0"/>
      <c r="RS48" s="0"/>
      <c r="RT48" s="0"/>
      <c r="RU48" s="0"/>
      <c r="RV48" s="0"/>
      <c r="RW48" s="0"/>
      <c r="RX48" s="0"/>
      <c r="RY48" s="0"/>
      <c r="RZ48" s="0"/>
      <c r="SA48" s="0"/>
      <c r="SB48" s="0"/>
      <c r="SC48" s="0"/>
      <c r="SD48" s="0"/>
      <c r="SE48" s="0"/>
      <c r="SF48" s="0"/>
      <c r="SG48" s="0"/>
      <c r="SH48" s="0"/>
      <c r="SI48" s="0"/>
      <c r="SJ48" s="0"/>
      <c r="SK48" s="0"/>
      <c r="SL48" s="0"/>
      <c r="SM48" s="0"/>
      <c r="SN48" s="0"/>
      <c r="SO48" s="0"/>
      <c r="SP48" s="0"/>
      <c r="SQ48" s="0"/>
      <c r="SR48" s="0"/>
      <c r="SS48" s="0"/>
      <c r="ST48" s="0"/>
      <c r="SU48" s="0"/>
      <c r="SV48" s="0"/>
      <c r="SW48" s="0"/>
      <c r="SX48" s="0"/>
      <c r="SY48" s="0"/>
      <c r="SZ48" s="0"/>
      <c r="TA48" s="0"/>
      <c r="TB48" s="0"/>
      <c r="TC48" s="0"/>
      <c r="TD48" s="0"/>
      <c r="TE48" s="0"/>
      <c r="TF48" s="0"/>
      <c r="TG48" s="0"/>
      <c r="TH48" s="0"/>
      <c r="TI48" s="0"/>
      <c r="TJ48" s="0"/>
      <c r="TK48" s="0"/>
      <c r="TL48" s="0"/>
      <c r="TM48" s="0"/>
      <c r="TN48" s="0"/>
      <c r="TO48" s="0"/>
      <c r="TP48" s="0"/>
      <c r="TQ48" s="0"/>
      <c r="TR48" s="0"/>
      <c r="TS48" s="0"/>
      <c r="TT48" s="0"/>
      <c r="TU48" s="0"/>
      <c r="TV48" s="0"/>
      <c r="TW48" s="0"/>
      <c r="TX48" s="0"/>
      <c r="TY48" s="0"/>
      <c r="TZ48" s="0"/>
      <c r="UA48" s="0"/>
      <c r="UB48" s="0"/>
      <c r="UC48" s="0"/>
      <c r="UD48" s="0"/>
      <c r="UE48" s="0"/>
      <c r="UF48" s="0"/>
      <c r="UG48" s="0"/>
      <c r="UH48" s="0"/>
      <c r="UI48" s="0"/>
      <c r="UJ48" s="0"/>
      <c r="UK48" s="0"/>
      <c r="UL48" s="0"/>
      <c r="UM48" s="0"/>
      <c r="UN48" s="0"/>
      <c r="UO48" s="0"/>
      <c r="UP48" s="0"/>
      <c r="UQ48" s="0"/>
      <c r="UR48" s="0"/>
      <c r="US48" s="0"/>
      <c r="UT48" s="0"/>
      <c r="UU48" s="0"/>
      <c r="UV48" s="0"/>
      <c r="UW48" s="0"/>
      <c r="UX48" s="0"/>
      <c r="UY48" s="0"/>
      <c r="UZ48" s="0"/>
      <c r="VA48" s="0"/>
      <c r="VB48" s="0"/>
      <c r="VC48" s="0"/>
      <c r="VD48" s="0"/>
      <c r="VE48" s="0"/>
      <c r="VF48" s="0"/>
      <c r="VG48" s="0"/>
      <c r="VH48" s="0"/>
      <c r="VI48" s="0"/>
      <c r="VJ48" s="0"/>
      <c r="VK48" s="0"/>
      <c r="VL48" s="0"/>
      <c r="VM48" s="0"/>
      <c r="VN48" s="0"/>
      <c r="VO48" s="0"/>
      <c r="VP48" s="0"/>
      <c r="VQ48" s="0"/>
      <c r="VR48" s="0"/>
      <c r="VS48" s="0"/>
      <c r="VT48" s="0"/>
      <c r="VU48" s="0"/>
      <c r="VV48" s="0"/>
      <c r="VW48" s="0"/>
      <c r="VX48" s="0"/>
      <c r="VY48" s="0"/>
      <c r="VZ48" s="0"/>
      <c r="WA48" s="0"/>
      <c r="WB48" s="0"/>
      <c r="WC48" s="0"/>
      <c r="WD48" s="0"/>
      <c r="WE48" s="0"/>
      <c r="WF48" s="0"/>
      <c r="WG48" s="0"/>
      <c r="WH48" s="0"/>
      <c r="WI48" s="0"/>
      <c r="WJ48" s="0"/>
      <c r="WK48" s="0"/>
      <c r="WL48" s="0"/>
      <c r="WM48" s="0"/>
      <c r="WN48" s="0"/>
      <c r="WO48" s="0"/>
      <c r="WP48" s="0"/>
      <c r="WQ48" s="0"/>
      <c r="WR48" s="0"/>
      <c r="WS48" s="0"/>
      <c r="WT48" s="0"/>
      <c r="WU48" s="0"/>
      <c r="WV48" s="0"/>
      <c r="WW48" s="0"/>
      <c r="WX48" s="0"/>
      <c r="WY48" s="0"/>
      <c r="WZ48" s="0"/>
      <c r="XA48" s="0"/>
      <c r="XB48" s="0"/>
      <c r="XC48" s="0"/>
      <c r="XD48" s="0"/>
      <c r="XE48" s="0"/>
      <c r="XF48" s="0"/>
      <c r="XG48" s="0"/>
      <c r="XH48" s="0"/>
      <c r="XI48" s="0"/>
      <c r="XJ48" s="0"/>
      <c r="XK48" s="0"/>
      <c r="XL48" s="0"/>
      <c r="XM48" s="0"/>
      <c r="XN48" s="0"/>
      <c r="XO48" s="0"/>
      <c r="XP48" s="0"/>
      <c r="XQ48" s="0"/>
      <c r="XR48" s="0"/>
      <c r="XS48" s="0"/>
      <c r="XT48" s="0"/>
      <c r="XU48" s="0"/>
      <c r="XV48" s="0"/>
      <c r="XW48" s="0"/>
      <c r="XX48" s="0"/>
      <c r="XY48" s="0"/>
      <c r="XZ48" s="0"/>
      <c r="YA48" s="0"/>
      <c r="YB48" s="0"/>
      <c r="YC48" s="0"/>
      <c r="YD48" s="0"/>
      <c r="YE48" s="0"/>
      <c r="YF48" s="0"/>
      <c r="YG48" s="0"/>
      <c r="YH48" s="0"/>
      <c r="YI48" s="0"/>
      <c r="YJ48" s="0"/>
      <c r="YK48" s="0"/>
      <c r="YL48" s="0"/>
      <c r="YM48" s="0"/>
      <c r="YN48" s="0"/>
      <c r="YO48" s="0"/>
      <c r="YP48" s="0"/>
      <c r="YQ48" s="0"/>
      <c r="YR48" s="0"/>
      <c r="YS48" s="0"/>
      <c r="YT48" s="0"/>
      <c r="YU48" s="0"/>
      <c r="YV48" s="0"/>
      <c r="YW48" s="0"/>
      <c r="YX48" s="0"/>
      <c r="YY48" s="0"/>
      <c r="YZ48" s="0"/>
      <c r="ZA48" s="0"/>
      <c r="ZB48" s="0"/>
      <c r="ZC48" s="0"/>
      <c r="ZD48" s="0"/>
      <c r="ZE48" s="0"/>
      <c r="ZF48" s="0"/>
      <c r="ZG48" s="0"/>
      <c r="ZH48" s="0"/>
      <c r="ZI48" s="0"/>
      <c r="ZJ48" s="0"/>
      <c r="ZK48" s="0"/>
      <c r="ZL48" s="0"/>
      <c r="ZM48" s="0"/>
      <c r="ZN48" s="0"/>
      <c r="ZO48" s="0"/>
      <c r="ZP48" s="0"/>
      <c r="ZQ48" s="0"/>
      <c r="ZR48" s="0"/>
      <c r="ZS48" s="0"/>
      <c r="ZT48" s="0"/>
      <c r="ZU48" s="0"/>
      <c r="ZV48" s="0"/>
      <c r="ZW48" s="0"/>
      <c r="ZX48" s="0"/>
      <c r="ZY48" s="0"/>
      <c r="ZZ48" s="0"/>
      <c r="AAA48" s="0"/>
      <c r="AAB48" s="0"/>
      <c r="AAC48" s="0"/>
      <c r="AAD48" s="0"/>
      <c r="AAE48" s="0"/>
      <c r="AAF48" s="0"/>
      <c r="AAG48" s="0"/>
      <c r="AAH48" s="0"/>
      <c r="AAI48" s="0"/>
      <c r="AAJ48" s="0"/>
      <c r="AAK48" s="0"/>
      <c r="AAL48" s="0"/>
      <c r="AAM48" s="0"/>
      <c r="AAN48" s="0"/>
      <c r="AAO48" s="0"/>
      <c r="AAP48" s="0"/>
      <c r="AAQ48" s="0"/>
      <c r="AAR48" s="0"/>
      <c r="AAS48" s="0"/>
      <c r="AAT48" s="0"/>
      <c r="AAU48" s="0"/>
      <c r="AAV48" s="0"/>
      <c r="AAW48" s="0"/>
      <c r="AAX48" s="0"/>
      <c r="AAY48" s="0"/>
      <c r="AAZ48" s="0"/>
      <c r="ABA48" s="0"/>
      <c r="ABB48" s="0"/>
      <c r="ABC48" s="0"/>
      <c r="ABD48" s="0"/>
      <c r="ABE48" s="0"/>
      <c r="ABF48" s="0"/>
      <c r="ABG48" s="0"/>
      <c r="ABH48" s="0"/>
      <c r="ABI48" s="0"/>
      <c r="ABJ48" s="0"/>
      <c r="ABK48" s="0"/>
      <c r="ABL48" s="0"/>
      <c r="ABM48" s="0"/>
      <c r="ABN48" s="0"/>
      <c r="ABO48" s="0"/>
      <c r="ABP48" s="0"/>
      <c r="ABQ48" s="0"/>
      <c r="ABR48" s="0"/>
      <c r="ABS48" s="0"/>
      <c r="ABT48" s="0"/>
      <c r="ABU48" s="0"/>
      <c r="ABV48" s="0"/>
      <c r="ABW48" s="0"/>
      <c r="ABX48" s="0"/>
      <c r="ABY48" s="0"/>
      <c r="ABZ48" s="0"/>
      <c r="ACA48" s="0"/>
      <c r="ACB48" s="0"/>
      <c r="ACC48" s="0"/>
      <c r="ACD48" s="0"/>
      <c r="ACE48" s="0"/>
      <c r="ACF48" s="0"/>
      <c r="ACG48" s="0"/>
      <c r="ACH48" s="0"/>
      <c r="ACI48" s="0"/>
      <c r="ACJ48" s="0"/>
      <c r="ACK48" s="0"/>
      <c r="ACL48" s="0"/>
      <c r="ACM48" s="0"/>
      <c r="ACN48" s="0"/>
      <c r="ACO48" s="0"/>
      <c r="ACP48" s="0"/>
      <c r="ACQ48" s="0"/>
      <c r="ACR48" s="0"/>
      <c r="ACS48" s="0"/>
      <c r="ACT48" s="0"/>
      <c r="ACU48" s="0"/>
      <c r="ACV48" s="0"/>
      <c r="ACW48" s="0"/>
      <c r="ACX48" s="0"/>
      <c r="ACY48" s="0"/>
      <c r="ACZ48" s="0"/>
      <c r="ADA48" s="0"/>
      <c r="ADB48" s="0"/>
      <c r="ADC48" s="0"/>
      <c r="ADD48" s="0"/>
      <c r="ADE48" s="0"/>
      <c r="ADF48" s="0"/>
      <c r="ADG48" s="0"/>
      <c r="ADH48" s="0"/>
      <c r="ADI48" s="0"/>
      <c r="ADJ48" s="0"/>
      <c r="ADK48" s="0"/>
      <c r="ADL48" s="0"/>
      <c r="ADM48" s="0"/>
      <c r="ADN48" s="0"/>
      <c r="ADO48" s="0"/>
      <c r="ADP48" s="0"/>
      <c r="ADQ48" s="0"/>
      <c r="ADR48" s="0"/>
      <c r="ADS48" s="0"/>
      <c r="ADT48" s="0"/>
      <c r="ADU48" s="0"/>
      <c r="ADV48" s="0"/>
      <c r="ADW48" s="0"/>
      <c r="ADX48" s="0"/>
      <c r="ADY48" s="0"/>
      <c r="ADZ48" s="0"/>
      <c r="AEA48" s="0"/>
      <c r="AEB48" s="0"/>
      <c r="AEC48" s="0"/>
      <c r="AED48" s="0"/>
      <c r="AEE48" s="0"/>
      <c r="AEF48" s="0"/>
      <c r="AEG48" s="0"/>
      <c r="AEH48" s="0"/>
      <c r="AEI48" s="0"/>
      <c r="AEJ48" s="0"/>
      <c r="AEK48" s="0"/>
      <c r="AEL48" s="0"/>
      <c r="AEM48" s="0"/>
      <c r="AEN48" s="0"/>
      <c r="AEO48" s="0"/>
      <c r="AEP48" s="0"/>
      <c r="AEQ48" s="0"/>
      <c r="AER48" s="0"/>
      <c r="AES48" s="0"/>
      <c r="AET48" s="0"/>
      <c r="AEU48" s="0"/>
      <c r="AEV48" s="0"/>
      <c r="AEW48" s="0"/>
      <c r="AEX48" s="0"/>
      <c r="AEY48" s="0"/>
      <c r="AEZ48" s="0"/>
      <c r="AFA48" s="0"/>
      <c r="AFB48" s="0"/>
      <c r="AFC48" s="0"/>
      <c r="AFD48" s="0"/>
      <c r="AFE48" s="0"/>
      <c r="AFF48" s="0"/>
      <c r="AFG48" s="0"/>
      <c r="AFH48" s="0"/>
      <c r="AFI48" s="0"/>
      <c r="AFJ48" s="0"/>
      <c r="AFK48" s="0"/>
      <c r="AFL48" s="0"/>
      <c r="AFM48" s="0"/>
      <c r="AFN48" s="0"/>
      <c r="AFO48" s="0"/>
      <c r="AFP48" s="0"/>
      <c r="AFQ48" s="0"/>
      <c r="AFR48" s="0"/>
      <c r="AFS48" s="0"/>
      <c r="AFT48" s="0"/>
      <c r="AFU48" s="0"/>
      <c r="AFV48" s="0"/>
      <c r="AFW48" s="0"/>
      <c r="AFX48" s="0"/>
      <c r="AFY48" s="0"/>
      <c r="AFZ48" s="0"/>
      <c r="AGA48" s="0"/>
      <c r="AGB48" s="0"/>
      <c r="AGC48" s="0"/>
      <c r="AGD48" s="0"/>
      <c r="AGE48" s="0"/>
      <c r="AGF48" s="0"/>
      <c r="AGG48" s="0"/>
      <c r="AGH48" s="0"/>
      <c r="AGI48" s="0"/>
      <c r="AGJ48" s="0"/>
      <c r="AGK48" s="0"/>
      <c r="AGL48" s="0"/>
      <c r="AGM48" s="0"/>
      <c r="AGN48" s="0"/>
      <c r="AGO48" s="0"/>
      <c r="AGP48" s="0"/>
      <c r="AGQ48" s="0"/>
      <c r="AGR48" s="0"/>
      <c r="AGS48" s="0"/>
      <c r="AGT48" s="0"/>
      <c r="AGU48" s="0"/>
      <c r="AGV48" s="0"/>
      <c r="AGW48" s="0"/>
      <c r="AGX48" s="0"/>
      <c r="AGY48" s="0"/>
      <c r="AGZ48" s="0"/>
      <c r="AHA48" s="0"/>
      <c r="AHB48" s="0"/>
      <c r="AHC48" s="0"/>
      <c r="AHD48" s="0"/>
      <c r="AHE48" s="0"/>
      <c r="AHF48" s="0"/>
      <c r="AHG48" s="0"/>
      <c r="AHH48" s="0"/>
      <c r="AHI48" s="0"/>
      <c r="AHJ48" s="0"/>
      <c r="AHK48" s="0"/>
      <c r="AHL48" s="0"/>
      <c r="AHM48" s="0"/>
      <c r="AHN48" s="0"/>
      <c r="AHO48" s="0"/>
      <c r="AHP48" s="0"/>
      <c r="AHQ48" s="0"/>
      <c r="AHR48" s="0"/>
      <c r="AHS48" s="0"/>
      <c r="AHT48" s="0"/>
      <c r="AHU48" s="0"/>
      <c r="AHV48" s="0"/>
      <c r="AHW48" s="0"/>
      <c r="AHX48" s="0"/>
      <c r="AHY48" s="0"/>
      <c r="AHZ48" s="0"/>
      <c r="AIA48" s="0"/>
      <c r="AIB48" s="0"/>
      <c r="AIC48" s="0"/>
      <c r="AID48" s="0"/>
      <c r="AIE48" s="0"/>
      <c r="AIF48" s="0"/>
      <c r="AIG48" s="0"/>
      <c r="AIH48" s="0"/>
      <c r="AII48" s="0"/>
      <c r="AIJ48" s="0"/>
      <c r="AIK48" s="0"/>
      <c r="AIL48" s="0"/>
      <c r="AIM48" s="0"/>
      <c r="AIN48" s="0"/>
      <c r="AIO48" s="0"/>
      <c r="AIP48" s="0"/>
      <c r="AIQ48" s="0"/>
      <c r="AIR48" s="0"/>
      <c r="AIS48" s="0"/>
      <c r="AIT48" s="0"/>
      <c r="AIU48" s="0"/>
      <c r="AIV48" s="0"/>
      <c r="AIW48" s="0"/>
      <c r="AIX48" s="0"/>
      <c r="AIY48" s="0"/>
      <c r="AIZ48" s="0"/>
      <c r="AJA48" s="0"/>
      <c r="AJB48" s="0"/>
      <c r="AJC48" s="0"/>
      <c r="AJD48" s="0"/>
      <c r="AJE48" s="0"/>
      <c r="AJF48" s="0"/>
      <c r="AJG48" s="0"/>
      <c r="AJH48" s="0"/>
      <c r="AJI48" s="0"/>
      <c r="AJJ48" s="0"/>
      <c r="AJK48" s="0"/>
      <c r="AJL48" s="0"/>
      <c r="AJM48" s="0"/>
      <c r="AJN48" s="0"/>
      <c r="AJO48" s="0"/>
      <c r="AJP48" s="0"/>
      <c r="AJQ48" s="0"/>
      <c r="AJR48" s="0"/>
      <c r="AJS48" s="0"/>
      <c r="AJT48" s="0"/>
      <c r="AJU48" s="0"/>
      <c r="AJV48" s="0"/>
      <c r="AJW48" s="0"/>
      <c r="AJX48" s="0"/>
      <c r="AJY48" s="0"/>
      <c r="AJZ48" s="0"/>
      <c r="AKA48" s="0"/>
      <c r="AKB48" s="0"/>
      <c r="AKC48" s="0"/>
      <c r="AKD48" s="0"/>
      <c r="AKE48" s="0"/>
      <c r="AKF48" s="0"/>
      <c r="AKG48" s="0"/>
      <c r="AKH48" s="0"/>
      <c r="AKI48" s="0"/>
      <c r="AKJ48" s="0"/>
      <c r="AKK48" s="0"/>
      <c r="AKL48" s="0"/>
      <c r="AKM48" s="0"/>
      <c r="AKN48" s="0"/>
      <c r="AKO48" s="0"/>
      <c r="AKP48" s="0"/>
      <c r="AKQ48" s="0"/>
      <c r="AKR48" s="0"/>
      <c r="AKS48" s="0"/>
      <c r="AKT48" s="0"/>
      <c r="AKU48" s="0"/>
      <c r="AKV48" s="0"/>
      <c r="AKW48" s="0"/>
      <c r="AKX48" s="0"/>
      <c r="AKY48" s="0"/>
      <c r="AKZ48" s="0"/>
      <c r="ALA48" s="0"/>
      <c r="ALB48" s="0"/>
      <c r="ALC48" s="0"/>
      <c r="ALD48" s="0"/>
      <c r="ALE48" s="0"/>
      <c r="ALF48" s="0"/>
      <c r="ALG48" s="0"/>
      <c r="ALH48" s="0"/>
      <c r="ALI48" s="0"/>
      <c r="ALJ48" s="0"/>
      <c r="ALK48" s="0"/>
      <c r="ALL48" s="0"/>
      <c r="ALM48" s="0"/>
      <c r="ALN48" s="0"/>
      <c r="ALO48" s="0"/>
      <c r="ALP48" s="0"/>
      <c r="ALQ48" s="0"/>
      <c r="ALR48" s="0"/>
      <c r="ALS48" s="0"/>
      <c r="ALT48" s="0"/>
      <c r="ALU48" s="0"/>
      <c r="ALV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</row>
    <row r="49" s="39" customFormat="true" ht="13.8" hidden="false" customHeight="false" outlineLevel="0" collapsed="false">
      <c r="A49" s="38" t="s">
        <v>79</v>
      </c>
      <c r="B49" s="38" t="n">
        <v>41557</v>
      </c>
      <c r="C49" s="39" t="n">
        <v>2.57534246575342</v>
      </c>
      <c r="D49" s="28" t="s">
        <v>71</v>
      </c>
      <c r="E49" s="39" t="s">
        <v>46</v>
      </c>
      <c r="H49" s="40"/>
      <c r="I49" s="40"/>
      <c r="J49" s="40"/>
      <c r="K49" s="40" t="n">
        <v>0.126445268943807</v>
      </c>
      <c r="L49" s="40" t="n">
        <v>0.0243516368324482</v>
      </c>
      <c r="M49" s="40" t="n">
        <v>0.596498089396407</v>
      </c>
      <c r="N49" s="40" t="n">
        <v>0</v>
      </c>
      <c r="O49" s="40" t="n">
        <v>0</v>
      </c>
      <c r="P49" s="40" t="n">
        <v>0.873454504979118</v>
      </c>
      <c r="Q49" s="40" t="n">
        <v>0</v>
      </c>
      <c r="R49" s="40" t="n">
        <v>0.674688517277936</v>
      </c>
      <c r="S49" s="40" t="n">
        <v>0.371669083823456</v>
      </c>
      <c r="T49" s="40" t="n">
        <v>0.546278171935066</v>
      </c>
      <c r="U49" s="40" t="n">
        <v>0.00420673855352778</v>
      </c>
      <c r="V49" s="40" t="n">
        <v>0.0081</v>
      </c>
      <c r="W49" s="40" t="n">
        <v>0.203833373858068</v>
      </c>
      <c r="X49" s="40" t="n">
        <v>1.06920912874852</v>
      </c>
      <c r="Y49" s="40" t="n">
        <v>0.00683263129806308</v>
      </c>
      <c r="Z49" s="40" t="n">
        <v>0.488047878720017</v>
      </c>
      <c r="AA49" s="40" t="n">
        <v>0</v>
      </c>
      <c r="AB49" s="40" t="n">
        <f aca="false">SUM(K49:AA49)</f>
        <v>4.99361502436643</v>
      </c>
      <c r="AC49" s="31" t="n">
        <f aca="false">SUM(K49:O49)</f>
        <v>0.747294995172662</v>
      </c>
      <c r="AD49" s="31" t="n">
        <f aca="false">SUM(P49:W49)</f>
        <v>2.68223039042717</v>
      </c>
      <c r="AE49" s="32" t="n">
        <f aca="false">(C49*K49)/1000</f>
        <v>0.000325639870704599</v>
      </c>
      <c r="AG49" s="30" t="n">
        <f aca="false">(K49)/(K49+L49)</f>
        <v>0.838513683638974</v>
      </c>
      <c r="AH49" s="30" t="n">
        <f aca="false">X49/(AC49+X49)</f>
        <v>0.588608148293372</v>
      </c>
      <c r="AI49" s="30" t="n">
        <f aca="false">AD49/(AD49+X49)</f>
        <v>0.778767018677621</v>
      </c>
      <c r="AJ49" s="30" t="n">
        <f aca="false">P49/(P49+X49)</f>
        <v>0.449616953658162</v>
      </c>
      <c r="AK49" s="30" t="n">
        <f aca="false">AC49/(AC49+AD49)</f>
        <v>0.165659091388699</v>
      </c>
      <c r="AL49" s="33" t="n">
        <f aca="false">(K49+L49)/(K49+L49+Y49)</f>
        <v>0.956653864339894</v>
      </c>
      <c r="AM49" s="33" t="n">
        <f aca="false">(K49)/(X49+K49)</f>
        <v>0.105754028244159</v>
      </c>
      <c r="AN49" s="34" t="n">
        <f aca="false">K49/(M49+K49)</f>
        <v>0.174903424293308</v>
      </c>
      <c r="AO49" s="30" t="n">
        <f aca="false">(K49+L49)/(Y49+X49)</f>
        <v>0.140140384300444</v>
      </c>
      <c r="AP49" s="30" t="n">
        <f aca="false">P49/(M49+P49)</f>
        <v>0.594205900463195</v>
      </c>
      <c r="AQ49" s="35" t="n">
        <f aca="false">Y49/(Y49+X49)</f>
        <v>0.0063497826494831</v>
      </c>
      <c r="AMH49" s="0"/>
      <c r="AMI49" s="0"/>
      <c r="AMJ49" s="0"/>
    </row>
    <row r="50" customFormat="false" ht="13.8" hidden="false" customHeight="false" outlineLevel="0" collapsed="false">
      <c r="A50" s="25" t="s">
        <v>80</v>
      </c>
      <c r="B50" s="37" t="n">
        <v>41601</v>
      </c>
      <c r="C50" s="27" t="n">
        <v>16.8284070627646</v>
      </c>
      <c r="D50" s="28" t="s">
        <v>71</v>
      </c>
      <c r="E50" s="29" t="s">
        <v>46</v>
      </c>
      <c r="F50" s="30" t="n">
        <v>0.0427914024356024</v>
      </c>
      <c r="G50" s="30" t="n">
        <v>27.35</v>
      </c>
      <c r="H50" s="30" t="n">
        <v>0.156458509819387</v>
      </c>
      <c r="I50" s="30" t="n">
        <v>47.4625622004919</v>
      </c>
      <c r="J50" s="30" t="n">
        <v>51.796062460137</v>
      </c>
      <c r="K50" s="40" t="n">
        <v>0.535322032720861</v>
      </c>
      <c r="L50" s="40" t="n">
        <v>0.485523962286657</v>
      </c>
      <c r="M50" s="40" t="n">
        <v>0.916025362558411</v>
      </c>
      <c r="N50" s="31" t="n">
        <v>0.8454</v>
      </c>
      <c r="O50" s="31" t="n">
        <v>0</v>
      </c>
      <c r="P50" s="31" t="n">
        <v>14.0808927901068</v>
      </c>
      <c r="Q50" s="31" t="n">
        <v>0</v>
      </c>
      <c r="R50" s="31" t="n">
        <v>9.66884290378651</v>
      </c>
      <c r="S50" s="31" t="n">
        <v>3.53481771202109</v>
      </c>
      <c r="T50" s="31" t="n">
        <v>7.65044865586656</v>
      </c>
      <c r="U50" s="31" t="n">
        <v>0.083684051924444</v>
      </c>
      <c r="V50" s="31" t="n">
        <v>0.077</v>
      </c>
      <c r="W50" s="31" t="n">
        <v>0</v>
      </c>
      <c r="X50" s="31" t="n">
        <v>12.0264513708902</v>
      </c>
      <c r="Y50" s="31" t="n">
        <v>0.576086522638656</v>
      </c>
      <c r="Z50" s="31" t="n">
        <v>1.8610873099625</v>
      </c>
      <c r="AA50" s="31" t="n">
        <v>4.5426442084437</v>
      </c>
      <c r="AB50" s="31" t="n">
        <f aca="false">SUM(K50:AA50)</f>
        <v>56.8842268832064</v>
      </c>
      <c r="AC50" s="31" t="n">
        <f aca="false">SUM(K50:O50)</f>
        <v>2.78227135756593</v>
      </c>
      <c r="AD50" s="31" t="n">
        <f aca="false">SUM(P50:W50)</f>
        <v>35.0956861137054</v>
      </c>
      <c r="AE50" s="32" t="n">
        <f aca="false">(C50*K50)/1000</f>
        <v>0.00900861707629326</v>
      </c>
      <c r="AF50" s="31"/>
      <c r="AG50" s="30" t="n">
        <f aca="false">(K50)/(K50+L50)</f>
        <v>0.524390589118115</v>
      </c>
      <c r="AH50" s="30" t="n">
        <f aca="false">X50/(AC50+X50)</f>
        <v>0.812119423897405</v>
      </c>
      <c r="AI50" s="30" t="n">
        <f aca="false">AD50/(AD50+X50)</f>
        <v>0.797224771417024</v>
      </c>
      <c r="AJ50" s="30" t="n">
        <f aca="false">P50/(P50+X50)</f>
        <v>0.539346043905259</v>
      </c>
      <c r="AK50" s="30" t="n">
        <f aca="false">AC50/(AC50+AD50)</f>
        <v>0.0555730789005405</v>
      </c>
      <c r="AL50" s="33" t="n">
        <f aca="false">(K50+L50)/(K50+L50+Y50)</f>
        <v>0.639254310202294</v>
      </c>
      <c r="AM50" s="33" t="n">
        <f aca="false">(K50)/(X50+K50)</f>
        <v>0.0426151639200064</v>
      </c>
      <c r="AN50" s="34" t="n">
        <f aca="false">K50/(M50+K50)</f>
        <v>0.368844864063612</v>
      </c>
      <c r="AO50" s="30" t="n">
        <f aca="false">(K50+L50)/(Y50+X50)</f>
        <v>0.081003207737364</v>
      </c>
      <c r="AP50" s="30" t="n">
        <f aca="false">P50/(M50+P50)</f>
        <v>0.938919093027415</v>
      </c>
      <c r="AQ50" s="35" t="n">
        <f aca="false">Y50/(Y50+X50)</f>
        <v>0.0457119452848037</v>
      </c>
    </row>
    <row r="51" customFormat="false" ht="13.8" hidden="false" customHeight="false" outlineLevel="0" collapsed="false">
      <c r="A51" s="25" t="n">
        <v>355</v>
      </c>
      <c r="B51" s="37" t="n">
        <v>41745</v>
      </c>
      <c r="C51" s="27" t="n">
        <v>3.12328767123288</v>
      </c>
      <c r="D51" s="28" t="s">
        <v>71</v>
      </c>
      <c r="E51" s="29" t="s">
        <v>50</v>
      </c>
      <c r="F51" s="30" t="n">
        <v>0.0128700128700129</v>
      </c>
      <c r="G51" s="30" t="n">
        <v>45.5</v>
      </c>
      <c r="H51" s="30" t="n">
        <v>0.0282857425714569</v>
      </c>
      <c r="I51" s="30" t="n">
        <v>105.491099015248</v>
      </c>
      <c r="J51" s="30" t="n">
        <v>57.9835126874877</v>
      </c>
      <c r="K51" s="40" t="n">
        <v>0.415990409340632</v>
      </c>
      <c r="L51" s="40" t="n">
        <v>0.122196996088848</v>
      </c>
      <c r="M51" s="40" t="n">
        <v>1.54993690575894</v>
      </c>
      <c r="N51" s="31" t="n">
        <v>0.0881817671390809</v>
      </c>
      <c r="O51" s="31" t="n">
        <v>0.0169029121100484</v>
      </c>
      <c r="P51" s="31" t="n">
        <v>6.53368734672804</v>
      </c>
      <c r="Q51" s="31" t="n">
        <v>0.019036957444688</v>
      </c>
      <c r="R51" s="40" t="n">
        <v>10.9076272320914</v>
      </c>
      <c r="S51" s="40" t="n">
        <v>0.9561186308464</v>
      </c>
      <c r="T51" s="40" t="n">
        <v>3.98456148219975</v>
      </c>
      <c r="U51" s="31" t="n">
        <v>0.000532962661481168</v>
      </c>
      <c r="V51" s="31" t="n">
        <v>0</v>
      </c>
      <c r="W51" s="31" t="n">
        <v>0.0576149885554775</v>
      </c>
      <c r="X51" s="40" t="n">
        <v>3.61793576248273</v>
      </c>
      <c r="Y51" s="40" t="n">
        <v>0.0789569177657921</v>
      </c>
      <c r="Z51" s="40" t="n">
        <v>2.37039802365454</v>
      </c>
      <c r="AA51" s="31" t="n">
        <v>0.295910085711765</v>
      </c>
      <c r="AB51" s="31" t="n">
        <f aca="false">SUM(K51:AA51)</f>
        <v>31.0155893805796</v>
      </c>
      <c r="AC51" s="31" t="n">
        <f aca="false">SUM(K51:O51)</f>
        <v>2.19320899043755</v>
      </c>
      <c r="AD51" s="31" t="n">
        <f aca="false">SUM(P51:W51)</f>
        <v>22.4591796005272</v>
      </c>
      <c r="AE51" s="32" t="n">
        <f aca="false">(C51*K51)/1000</f>
        <v>0.00129925771684471</v>
      </c>
      <c r="AF51" s="31"/>
      <c r="AG51" s="30" t="n">
        <f aca="false">(K51)/(K51+L51)</f>
        <v>0.77294712797797</v>
      </c>
      <c r="AH51" s="30" t="n">
        <f aca="false">X51/(AC51+X51)</f>
        <v>0.622585723865269</v>
      </c>
      <c r="AI51" s="30" t="n">
        <f aca="false">AD51/(AD51+X51)</f>
        <v>0.878165866286969</v>
      </c>
      <c r="AJ51" s="30" t="n">
        <f aca="false">P51/(P51+X51)</f>
        <v>0.643610117952458</v>
      </c>
      <c r="AK51" s="30" t="n">
        <f aca="false">AC51/(AC51+AD51)</f>
        <v>0.0775784393771405</v>
      </c>
      <c r="AL51" s="33" t="n">
        <f aca="false">(K51+L51)/(K51+L51+Y51)</f>
        <v>0.87206085384211</v>
      </c>
      <c r="AM51" s="33" t="n">
        <f aca="false">(K51)/(X51+K51)</f>
        <v>0.10312296051581</v>
      </c>
      <c r="AN51" s="34" t="n">
        <f aca="false">K51/(M51+K51)</f>
        <v>0.211600096374653</v>
      </c>
      <c r="AO51" s="30" t="n">
        <f aca="false">(K51+L51)/(Y51+X51)</f>
        <v>0.145578314540984</v>
      </c>
      <c r="AP51" s="30" t="n">
        <f aca="false">P51/(M51+P51)</f>
        <v>0.808262128799209</v>
      </c>
      <c r="AQ51" s="35" t="n">
        <f aca="false">Y51/(Y51+X51)</f>
        <v>0.0213576439986038</v>
      </c>
    </row>
    <row r="52" customFormat="false" ht="13.8" hidden="false" customHeight="false" outlineLevel="0" collapsed="false">
      <c r="A52" s="25" t="s">
        <v>81</v>
      </c>
      <c r="B52" s="37" t="n">
        <v>41955</v>
      </c>
      <c r="C52" s="27" t="n">
        <v>5.82040956560976</v>
      </c>
      <c r="D52" s="28" t="s">
        <v>71</v>
      </c>
      <c r="E52" s="29" t="s">
        <v>46</v>
      </c>
      <c r="F52" s="30" t="n">
        <v>0.0885</v>
      </c>
      <c r="G52" s="30" t="n">
        <v>66.4</v>
      </c>
      <c r="H52" s="30" t="n">
        <v>0.133283132530121</v>
      </c>
      <c r="I52" s="30" t="n">
        <v>72.2810733428963</v>
      </c>
      <c r="J52" s="30" t="n">
        <v>83.2552370895738</v>
      </c>
      <c r="K52" s="31" t="n">
        <v>0.32860834302005</v>
      </c>
      <c r="L52" s="31" t="n">
        <v>0.341</v>
      </c>
      <c r="M52" s="31" t="n">
        <v>0.39804827897925</v>
      </c>
      <c r="N52" s="31" t="n">
        <v>0.151</v>
      </c>
      <c r="O52" s="31" t="n">
        <v>0.00823045294999591</v>
      </c>
      <c r="P52" s="31" t="n">
        <v>22.7462844963631</v>
      </c>
      <c r="Q52" s="31" t="n">
        <v>0</v>
      </c>
      <c r="R52" s="31" t="n">
        <v>3.20267382010523</v>
      </c>
      <c r="S52" s="31" t="n">
        <v>1.20367360541996</v>
      </c>
      <c r="T52" s="31" t="n">
        <v>5.20507397775227</v>
      </c>
      <c r="U52" s="31" t="n">
        <v>0</v>
      </c>
      <c r="V52" s="31" t="n">
        <v>0</v>
      </c>
      <c r="W52" s="31" t="n">
        <v>0</v>
      </c>
      <c r="X52" s="31" t="n">
        <v>70.989090727111</v>
      </c>
      <c r="Y52" s="31" t="n">
        <v>0.182</v>
      </c>
      <c r="Z52" s="31" t="n">
        <v>7.09123444706398</v>
      </c>
      <c r="AA52" s="31" t="n">
        <v>0.0940728519401797</v>
      </c>
      <c r="AB52" s="31" t="n">
        <f aca="false">SUM(K52:AA52)</f>
        <v>111.940991000705</v>
      </c>
      <c r="AC52" s="31" t="n">
        <f aca="false">SUM(K52:O52)</f>
        <v>1.2268870749493</v>
      </c>
      <c r="AD52" s="31" t="n">
        <f aca="false">SUM(P52:W52)</f>
        <v>32.3577058996406</v>
      </c>
      <c r="AE52" s="32" t="n">
        <f aca="false">(C52*K52)/1000</f>
        <v>0.00191263514305307</v>
      </c>
      <c r="AF52" s="31"/>
      <c r="AG52" s="30" t="n">
        <f aca="false">(K52)/(K52+L52)</f>
        <v>0.490747085883024</v>
      </c>
      <c r="AH52" s="30" t="n">
        <f aca="false">X52/(AC52+X52)</f>
        <v>0.983010863907263</v>
      </c>
      <c r="AI52" s="30" t="n">
        <f aca="false">AD52/(AD52+X52)</f>
        <v>0.592802768238882</v>
      </c>
      <c r="AJ52" s="30" t="n">
        <f aca="false">P52/(P52+X52)</f>
        <v>0.242664889772232</v>
      </c>
      <c r="AK52" s="30" t="n">
        <f aca="false">AC52/(AC52+AD52)</f>
        <v>0.0117322736612112</v>
      </c>
      <c r="AL52" s="33"/>
      <c r="AM52" s="33" t="n">
        <f aca="false">(K52)/(X52+K52)</f>
        <v>0.00460766888590881</v>
      </c>
      <c r="AN52" s="34" t="n">
        <f aca="false">K52/(M52+K52)</f>
        <v>0.452219567085107</v>
      </c>
      <c r="AO52" s="30" t="n">
        <f aca="false">(K52+L52)/(Y52+X52)</f>
        <v>0.00940843165643629</v>
      </c>
      <c r="AP52" s="30"/>
      <c r="AQ52" s="35"/>
    </row>
    <row r="53" customFormat="false" ht="13.8" hidden="false" customHeight="false" outlineLevel="0" collapsed="false">
      <c r="A53" s="25" t="s">
        <v>82</v>
      </c>
      <c r="B53" s="37" t="n">
        <v>42020</v>
      </c>
      <c r="C53" s="27" t="n">
        <v>4.50336523236666</v>
      </c>
      <c r="D53" s="28" t="s">
        <v>71</v>
      </c>
      <c r="E53" s="29" t="s">
        <v>46</v>
      </c>
      <c r="F53" s="30" t="n">
        <v>0.034</v>
      </c>
      <c r="G53" s="30" t="n">
        <v>38.94</v>
      </c>
      <c r="H53" s="30" t="n">
        <v>0.0873138161273755</v>
      </c>
      <c r="I53" s="30" t="n">
        <v>106.974050392344</v>
      </c>
      <c r="J53" s="30" t="n">
        <v>95.6474609096491</v>
      </c>
      <c r="K53" s="31" t="n">
        <v>0.23110426412406</v>
      </c>
      <c r="L53" s="31" t="n">
        <v>0.51988500504302</v>
      </c>
      <c r="M53" s="31" t="n">
        <v>1.3778570519303</v>
      </c>
      <c r="N53" s="31" t="n">
        <v>0.344770897625249</v>
      </c>
      <c r="O53" s="31" t="n">
        <v>0</v>
      </c>
      <c r="P53" s="31" t="n">
        <v>8.24745342746758</v>
      </c>
      <c r="Q53" s="31" t="n">
        <v>0</v>
      </c>
      <c r="R53" s="31" t="n">
        <v>12.9841659242037</v>
      </c>
      <c r="S53" s="31" t="n">
        <v>3.70739591178751</v>
      </c>
      <c r="T53" s="31" t="n">
        <v>6.24906602595969</v>
      </c>
      <c r="U53" s="31" t="n">
        <v>0</v>
      </c>
      <c r="V53" s="31" t="n">
        <v>0</v>
      </c>
      <c r="W53" s="31" t="n">
        <v>0.0205627635954385</v>
      </c>
      <c r="X53" s="31" t="n">
        <v>15.092596783666</v>
      </c>
      <c r="Y53" s="31" t="n">
        <v>0.441432634818904</v>
      </c>
      <c r="Z53" s="31" t="n">
        <v>1.4463045621451</v>
      </c>
      <c r="AA53" s="31" t="n">
        <v>0.00715772107197407</v>
      </c>
      <c r="AB53" s="31" t="n">
        <f aca="false">SUM(K53:AA53)</f>
        <v>50.6697529734385</v>
      </c>
      <c r="AC53" s="31" t="n">
        <f aca="false">SUM(K53:O53)</f>
        <v>2.47361721872263</v>
      </c>
      <c r="AD53" s="31" t="n">
        <f aca="false">SUM(P53:W53)</f>
        <v>31.2086440530139</v>
      </c>
      <c r="AE53" s="32" t="n">
        <f aca="false">(C53*K53)/1000</f>
        <v>0.00104074690810797</v>
      </c>
      <c r="AF53" s="31"/>
      <c r="AG53" s="30" t="n">
        <f aca="false">(K53)/(K53+L53)</f>
        <v>0.307733110994218</v>
      </c>
      <c r="AH53" s="30" t="n">
        <f aca="false">X53/(AC53+X53)</f>
        <v>0.859183246977051</v>
      </c>
      <c r="AI53" s="30" t="n">
        <f aca="false">AD53/(AD53+X53)</f>
        <v>0.75416756194657</v>
      </c>
      <c r="AJ53" s="30" t="n">
        <f aca="false">P53/(P53+X53)</f>
        <v>0.353360569187354</v>
      </c>
      <c r="AK53" s="30" t="n">
        <f aca="false">AC53/(AC53+AD53)</f>
        <v>0.0507150059957712</v>
      </c>
      <c r="AL53" s="33" t="n">
        <f aca="false">(K53+L53)/(K53+L53+Y53)</f>
        <v>0.629801638712524</v>
      </c>
      <c r="AM53" s="33" t="n">
        <f aca="false">(K53)/(X53+K53)</f>
        <v>0.0150814913057436</v>
      </c>
      <c r="AN53" s="34" t="n">
        <f aca="false">K53/(M53+K53)</f>
        <v>0.143635687084631</v>
      </c>
      <c r="AO53" s="30" t="n">
        <f aca="false">(K53+L53)/(Y53+X53)</f>
        <v>0.0483447822155809</v>
      </c>
      <c r="AP53" s="30" t="n">
        <f aca="false">P53/(M53+P53)</f>
        <v>0.856850638233491</v>
      </c>
      <c r="AQ53" s="35" t="n">
        <f aca="false">Y53/(Y53+X53)</f>
        <v>0.0284171365282478</v>
      </c>
    </row>
    <row r="54" customFormat="false" ht="13.8" hidden="false" customHeight="false" outlineLevel="0" collapsed="false">
      <c r="A54" s="25" t="s">
        <v>83</v>
      </c>
      <c r="B54" s="37" t="n">
        <v>42073</v>
      </c>
      <c r="C54" s="27" t="n">
        <v>4.49794458911554</v>
      </c>
      <c r="D54" s="28" t="s">
        <v>71</v>
      </c>
      <c r="E54" s="29" t="s">
        <v>46</v>
      </c>
      <c r="F54" s="30" t="n">
        <v>0.00508621128121662</v>
      </c>
      <c r="G54" s="30" t="n">
        <v>39.7</v>
      </c>
      <c r="H54" s="30" t="n">
        <v>0.012811615317926</v>
      </c>
      <c r="I54" s="30" t="n">
        <v>96.081894463262</v>
      </c>
      <c r="J54" s="30" t="n">
        <v>91.5810732752695</v>
      </c>
      <c r="K54" s="31" t="n">
        <v>0.205105039964668</v>
      </c>
      <c r="L54" s="31" t="n">
        <v>0.2416</v>
      </c>
      <c r="M54" s="31" t="n">
        <v>0.102584080643474</v>
      </c>
      <c r="N54" s="31" t="n">
        <v>0</v>
      </c>
      <c r="O54" s="31" t="n">
        <v>0.0192535716671124</v>
      </c>
      <c r="P54" s="31" t="n">
        <v>1.37109911518615</v>
      </c>
      <c r="Q54" s="31" t="n">
        <v>0.0503424383345585</v>
      </c>
      <c r="R54" s="31" t="n">
        <v>1.99312537783501</v>
      </c>
      <c r="S54" s="31" t="n">
        <v>0.131024957905847</v>
      </c>
      <c r="T54" s="31" t="n">
        <v>1.5912524878651</v>
      </c>
      <c r="U54" s="31" t="n">
        <v>0.00594357639435547</v>
      </c>
      <c r="V54" s="31" t="n">
        <v>0.00625</v>
      </c>
      <c r="W54" s="31" t="n">
        <v>0.0609645773631183</v>
      </c>
      <c r="X54" s="31" t="n">
        <v>2.60917774888018</v>
      </c>
      <c r="Y54" s="31" t="n">
        <v>0.11</v>
      </c>
      <c r="Z54" s="31" t="n">
        <v>1.50669978706067</v>
      </c>
      <c r="AA54" s="31" t="n">
        <v>0</v>
      </c>
      <c r="AB54" s="31" t="n">
        <f aca="false">SUM(K54:AA54)</f>
        <v>10.0044227591002</v>
      </c>
      <c r="AC54" s="31" t="n">
        <f aca="false">SUM(K54:O54)</f>
        <v>0.568542692275254</v>
      </c>
      <c r="AD54" s="31" t="n">
        <f aca="false">SUM(P54:W54)</f>
        <v>5.21000253088414</v>
      </c>
      <c r="AE54" s="32" t="n">
        <f aca="false">(C54*K54)/1000</f>
        <v>0.000922551104709406</v>
      </c>
      <c r="AF54" s="31"/>
      <c r="AG54" s="30" t="n">
        <f aca="false">(K54)/(K54+L54)</f>
        <v>0.459150942153889</v>
      </c>
      <c r="AH54" s="30" t="n">
        <f aca="false">X54/(AC54+X54)</f>
        <v>0.821084735802458</v>
      </c>
      <c r="AI54" s="30" t="n">
        <f aca="false">AD54/(AD54+X54)</f>
        <v>0.750091963759757</v>
      </c>
      <c r="AJ54" s="30" t="n">
        <f aca="false">P54/(P54+X54)</f>
        <v>0.344473302237926</v>
      </c>
      <c r="AK54" s="30" t="n">
        <f aca="false">AC54/(AC54+AD54)</f>
        <v>0.0676843262664618</v>
      </c>
      <c r="AL54" s="33"/>
      <c r="AM54" s="33" t="n">
        <f aca="false">(K54)/(X54+K54)</f>
        <v>0.0728800391977862</v>
      </c>
      <c r="AN54" s="34" t="n">
        <f aca="false">K54/(M54+K54)</f>
        <v>0.666598284525893</v>
      </c>
      <c r="AO54" s="30" t="n">
        <f aca="false">(K54+L54)/(Y54+X54)</f>
        <v>0.164279455489304</v>
      </c>
      <c r="AP54" s="30" t="n">
        <f aca="false">P54/(M54+P54)</f>
        <v>0.930389325919046</v>
      </c>
      <c r="AQ54" s="35"/>
    </row>
    <row r="55" customFormat="false" ht="13.8" hidden="false" customHeight="false" outlineLevel="0" collapsed="false">
      <c r="A55" s="38" t="s">
        <v>84</v>
      </c>
      <c r="B55" s="38" t="n">
        <v>42123</v>
      </c>
      <c r="C55" s="39" t="n">
        <v>2.02739726027397</v>
      </c>
      <c r="D55" s="28" t="s">
        <v>71</v>
      </c>
      <c r="E55" s="39" t="s">
        <v>50</v>
      </c>
      <c r="F55" s="0"/>
      <c r="G55" s="0"/>
      <c r="H55" s="40"/>
      <c r="I55" s="40"/>
      <c r="J55" s="40"/>
      <c r="K55" s="40" t="n">
        <v>0.164995568869331</v>
      </c>
      <c r="L55" s="40" t="n">
        <v>0.0439662123611778</v>
      </c>
      <c r="M55" s="40" t="n">
        <v>0.598877601764643</v>
      </c>
      <c r="N55" s="40" t="n">
        <v>0</v>
      </c>
      <c r="O55" s="40" t="n">
        <v>0</v>
      </c>
      <c r="P55" s="40" t="n">
        <v>2.85090206740083</v>
      </c>
      <c r="Q55" s="40" t="n">
        <v>0</v>
      </c>
      <c r="R55" s="40" t="n">
        <v>2.26192289830849</v>
      </c>
      <c r="S55" s="40" t="n">
        <v>0.508296511051793</v>
      </c>
      <c r="T55" s="40" t="n">
        <v>1.85910291657502</v>
      </c>
      <c r="U55" s="40" t="n">
        <v>0.0133875247727468</v>
      </c>
      <c r="V55" s="40" t="n">
        <v>0.0123</v>
      </c>
      <c r="W55" s="40" t="n">
        <v>0</v>
      </c>
      <c r="X55" s="40" t="n">
        <v>3.5578758207223</v>
      </c>
      <c r="Y55" s="40" t="n">
        <v>0.0550983387875806</v>
      </c>
      <c r="Z55" s="40" t="n">
        <v>1.59051611453394</v>
      </c>
      <c r="AA55" s="40" t="n">
        <v>0</v>
      </c>
      <c r="AB55" s="40" t="n">
        <f aca="false">SUM(K55:AA55)</f>
        <v>13.5172415751479</v>
      </c>
      <c r="AC55" s="31" t="n">
        <f aca="false">SUM(K55:O55)</f>
        <v>0.807839382995152</v>
      </c>
      <c r="AD55" s="31" t="n">
        <f aca="false">SUM(P55:W55)</f>
        <v>7.50591191810888</v>
      </c>
      <c r="AE55" s="32" t="n">
        <f aca="false">(C55*K55)/1000</f>
        <v>0.000334511564283027</v>
      </c>
      <c r="AF55" s="0"/>
      <c r="AG55" s="30" t="n">
        <f aca="false">(K55)/(K55+L55)</f>
        <v>0.789596872201821</v>
      </c>
      <c r="AH55" s="30" t="n">
        <f aca="false">X55/(AC55+X55)</f>
        <v>0.814958295422645</v>
      </c>
      <c r="AI55" s="30" t="n">
        <f aca="false">AD55/(AD55+X55)</f>
        <v>0.757097662216242</v>
      </c>
      <c r="AJ55" s="30" t="n">
        <f aca="false">P55/(P55+X55)</f>
        <v>0.444843325384108</v>
      </c>
      <c r="AK55" s="30" t="n">
        <f aca="false">AC55/(AC55+AD55)</f>
        <v>0.0679009849694173</v>
      </c>
      <c r="AL55" s="33" t="n">
        <f aca="false">(K55+L55)/(K55+L55+Y55)</f>
        <v>0.79134168846168</v>
      </c>
      <c r="AM55" s="33" t="n">
        <f aca="false">(K55)/(X55+K55)</f>
        <v>0.0443194383052351</v>
      </c>
      <c r="AN55" s="34" t="n">
        <f aca="false">K55/(M55+K55)</f>
        <v>0.215998643770135</v>
      </c>
      <c r="AO55" s="30" t="n">
        <f aca="false">(K55+L55)/(Y55+X55)</f>
        <v>0.0578365003470868</v>
      </c>
      <c r="AP55" s="30" t="n">
        <f aca="false">P55/(M55+P55)</f>
        <v>0.826401202628249</v>
      </c>
      <c r="AQ55" s="35" t="n">
        <f aca="false">Y55/(Y55+X55)</f>
        <v>0.0152501336447574</v>
      </c>
    </row>
    <row r="56" customFormat="false" ht="13.8" hidden="false" customHeight="false" outlineLevel="0" collapsed="false">
      <c r="A56" s="25" t="s">
        <v>85</v>
      </c>
      <c r="B56" s="37" t="n">
        <v>42134</v>
      </c>
      <c r="C56" s="27" t="n">
        <v>3.57568105479791</v>
      </c>
      <c r="D56" s="28" t="s">
        <v>71</v>
      </c>
      <c r="E56" s="29" t="s">
        <v>50</v>
      </c>
      <c r="F56" s="30" t="n">
        <v>0.694056641404069</v>
      </c>
      <c r="G56" s="30" t="n">
        <v>70.2</v>
      </c>
      <c r="H56" s="30" t="n">
        <v>0.98868467436477</v>
      </c>
      <c r="I56" s="30" t="n">
        <v>105.730918324841</v>
      </c>
      <c r="J56" s="30" t="n">
        <v>98.1334408005043</v>
      </c>
      <c r="K56" s="31" t="n">
        <v>0.1288315905977</v>
      </c>
      <c r="L56" s="31" t="n">
        <v>0.24217148926773</v>
      </c>
      <c r="M56" s="31" t="n">
        <v>0.3055</v>
      </c>
      <c r="N56" s="31" t="n">
        <v>0.1114</v>
      </c>
      <c r="O56" s="31" t="n">
        <v>0.0146170893137219</v>
      </c>
      <c r="P56" s="31" t="n">
        <v>10.3994008167358</v>
      </c>
      <c r="Q56" s="31" t="n">
        <v>0</v>
      </c>
      <c r="R56" s="31" t="n">
        <v>2.21679504162024</v>
      </c>
      <c r="S56" s="31" t="n">
        <v>12.6935860796205</v>
      </c>
      <c r="T56" s="31" t="n">
        <v>4.43089119048732</v>
      </c>
      <c r="U56" s="31" t="n">
        <v>0</v>
      </c>
      <c r="V56" s="31" t="n">
        <v>0</v>
      </c>
      <c r="W56" s="31" t="n">
        <v>0.453533597762203</v>
      </c>
      <c r="X56" s="31" t="n">
        <v>35.5311522095548</v>
      </c>
      <c r="Y56" s="31" t="n">
        <v>0.369579929915078</v>
      </c>
      <c r="Z56" s="31" t="n">
        <v>6.5930438780174</v>
      </c>
      <c r="AA56" s="31" t="n">
        <v>1.26585120210948</v>
      </c>
      <c r="AB56" s="31" t="n">
        <f aca="false">SUM(K56:AA56)</f>
        <v>74.756354115002</v>
      </c>
      <c r="AC56" s="31" t="n">
        <f aca="false">SUM(K56:O56)</f>
        <v>0.802520169179152</v>
      </c>
      <c r="AD56" s="31" t="n">
        <f aca="false">SUM(P56:W56)</f>
        <v>30.1942067262261</v>
      </c>
      <c r="AE56" s="32" t="n">
        <f aca="false">(C56*K56)/1000</f>
        <v>0.000460660677759677</v>
      </c>
      <c r="AF56" s="31"/>
      <c r="AG56" s="30" t="n">
        <f aca="false">(K56)/(K56+L56)</f>
        <v>0.347252078458297</v>
      </c>
      <c r="AH56" s="30" t="n">
        <f aca="false">X56/(AC56+X56)</f>
        <v>0.977912495031775</v>
      </c>
      <c r="AI56" s="30" t="n">
        <f aca="false">AD56/(AD56+X56)</f>
        <v>0.649097605599346</v>
      </c>
      <c r="AJ56" s="30" t="n">
        <f aca="false">P56/(P56+X56)</f>
        <v>0.226415754471391</v>
      </c>
      <c r="AK56" s="30" t="n">
        <f aca="false">AC56/(AC56+AD56)</f>
        <v>0.0120629152766621</v>
      </c>
      <c r="AL56" s="33" t="n">
        <f aca="false">(K56+L56)/(K56+L56+Y56)</f>
        <v>0.500960830812722</v>
      </c>
      <c r="AM56" s="33" t="n">
        <f aca="false">(K56)/(X56+K56)</f>
        <v>0.00361277759742417</v>
      </c>
      <c r="AN56" s="34" t="n">
        <f aca="false">K56/(M56+K56)</f>
        <v>0.296620355015876</v>
      </c>
      <c r="AO56" s="30" t="n">
        <f aca="false">(K56+L56)/(Y56+X56)</f>
        <v>0.0103341368756528</v>
      </c>
      <c r="AP56" s="30"/>
      <c r="AQ56" s="35" t="n">
        <f aca="false">Y56/(Y56+X56)</f>
        <v>0.0102944956241925</v>
      </c>
    </row>
    <row r="57" customFormat="false" ht="13.8" hidden="false" customHeight="false" outlineLevel="0" collapsed="false">
      <c r="A57" s="38" t="s">
        <v>86</v>
      </c>
      <c r="B57" s="38" t="n">
        <v>42178</v>
      </c>
      <c r="C57" s="39" t="n">
        <v>7.01369863013699</v>
      </c>
      <c r="D57" s="28" t="s">
        <v>71</v>
      </c>
      <c r="E57" s="39" t="s">
        <v>50</v>
      </c>
      <c r="F57" s="0"/>
      <c r="G57" s="0"/>
      <c r="H57" s="40"/>
      <c r="I57" s="40"/>
      <c r="J57" s="40"/>
      <c r="K57" s="40" t="n">
        <v>0.382025596918642</v>
      </c>
      <c r="L57" s="40" t="n">
        <v>0.297214494389021</v>
      </c>
      <c r="M57" s="40" t="n">
        <v>0.986858394510743</v>
      </c>
      <c r="N57" s="40" t="n">
        <v>0.39978788577661</v>
      </c>
      <c r="O57" s="40" t="n">
        <v>0</v>
      </c>
      <c r="P57" s="40" t="n">
        <v>1.12714209303539</v>
      </c>
      <c r="Q57" s="40" t="n">
        <v>0</v>
      </c>
      <c r="R57" s="40" t="n">
        <v>1.58125483111633</v>
      </c>
      <c r="S57" s="40" t="n">
        <v>0.562280269184191</v>
      </c>
      <c r="T57" s="40" t="n">
        <v>0.731554692209344</v>
      </c>
      <c r="U57" s="40" t="n">
        <v>0</v>
      </c>
      <c r="V57" s="40" t="n">
        <v>0</v>
      </c>
      <c r="W57" s="40" t="n">
        <v>0.323936852859064</v>
      </c>
      <c r="X57" s="40" t="n">
        <v>1.55852403349048</v>
      </c>
      <c r="Y57" s="40" t="n">
        <v>0.146754301758195</v>
      </c>
      <c r="Z57" s="40" t="n">
        <v>0.7009110196513</v>
      </c>
      <c r="AA57" s="40" t="n">
        <v>0</v>
      </c>
      <c r="AB57" s="40" t="n">
        <f aca="false">SUM(K57:AA57)</f>
        <v>8.79824446489931</v>
      </c>
      <c r="AC57" s="31" t="n">
        <f aca="false">SUM(K57:O57)</f>
        <v>2.06588637159502</v>
      </c>
      <c r="AD57" s="31" t="n">
        <f aca="false">SUM(P57:W57)</f>
        <v>4.32616873840432</v>
      </c>
      <c r="AE57" s="32" t="n">
        <f aca="false">(C57*K57)/1000</f>
        <v>0.00267941240578554</v>
      </c>
      <c r="AF57" s="0"/>
      <c r="AG57" s="30" t="n">
        <f aca="false">(K57)/(K57+L57)</f>
        <v>0.562430872098806</v>
      </c>
      <c r="AH57" s="30" t="n">
        <f aca="false">X57/(AC57+X57)</f>
        <v>0.430007603803277</v>
      </c>
      <c r="AI57" s="30" t="n">
        <f aca="false">AD57/(AD57+X57)</f>
        <v>0.790611495776549</v>
      </c>
      <c r="AJ57" s="30" t="n">
        <f aca="false">P57/(P57+X57)</f>
        <v>0.419688092240059</v>
      </c>
      <c r="AK57" s="30" t="n">
        <f aca="false">AC57/(AC57+AD57)</f>
        <v>0.259840991996996</v>
      </c>
      <c r="AL57" s="33"/>
      <c r="AM57" s="33" t="n">
        <f aca="false">(K57)/(X57+K57)</f>
        <v>0.196864636148523</v>
      </c>
      <c r="AN57" s="34" t="n">
        <f aca="false">K57/(M57+K57)</f>
        <v>0.279078139061099</v>
      </c>
      <c r="AO57" s="30" t="n">
        <f aca="false">(K57+L57)/(Y57+X57)</f>
        <v>0.398316261496756</v>
      </c>
      <c r="AP57" s="30" t="n">
        <f aca="false">P57/(M57+P57)</f>
        <v>0.533179675064192</v>
      </c>
      <c r="AQ57" s="35" t="n">
        <f aca="false">Y57/(Y57+X57)</f>
        <v>0.0860588554517668</v>
      </c>
    </row>
    <row r="58" customFormat="false" ht="13.8" hidden="false" customHeight="false" outlineLevel="0" collapsed="false">
      <c r="A58" s="38" t="s">
        <v>87</v>
      </c>
      <c r="B58" s="38" t="n">
        <v>42210</v>
      </c>
      <c r="C58" s="39" t="n">
        <v>1.53424657534247</v>
      </c>
      <c r="D58" s="28" t="s">
        <v>71</v>
      </c>
      <c r="E58" s="39" t="s">
        <v>50</v>
      </c>
      <c r="F58" s="0"/>
      <c r="G58" s="0"/>
      <c r="H58" s="40"/>
      <c r="I58" s="40"/>
      <c r="J58" s="40"/>
      <c r="K58" s="40" t="n">
        <v>0.0983728898345733</v>
      </c>
      <c r="L58" s="40" t="n">
        <v>0.0218855423396816</v>
      </c>
      <c r="M58" s="40" t="n">
        <v>0.42215065611392</v>
      </c>
      <c r="N58" s="40" t="n">
        <v>0.0183748527254155</v>
      </c>
      <c r="O58" s="40" t="n">
        <v>0.00635305939884876</v>
      </c>
      <c r="P58" s="40" t="n">
        <v>0.901502226508154</v>
      </c>
      <c r="Q58" s="40" t="n">
        <v>0</v>
      </c>
      <c r="R58" s="40" t="n">
        <v>1.15517261961517</v>
      </c>
      <c r="S58" s="40" t="n">
        <v>0.259176833541792</v>
      </c>
      <c r="T58" s="40" t="n">
        <v>0.335230862459838</v>
      </c>
      <c r="U58" s="40" t="n">
        <v>0.00185622256420211</v>
      </c>
      <c r="V58" s="40" t="n">
        <v>0.0023</v>
      </c>
      <c r="W58" s="40" t="n">
        <v>0.271344241664599</v>
      </c>
      <c r="X58" s="40" t="n">
        <v>0.420026141050293</v>
      </c>
      <c r="Y58" s="40" t="n">
        <v>0.0469993466097063</v>
      </c>
      <c r="Z58" s="40" t="n">
        <v>0.183159699115616</v>
      </c>
      <c r="AA58" s="40" t="n">
        <v>0</v>
      </c>
      <c r="AB58" s="40" t="n">
        <f aca="false">SUM(K58:AA58)</f>
        <v>4.14390519354181</v>
      </c>
      <c r="AC58" s="31" t="n">
        <f aca="false">SUM(K58:O58)</f>
        <v>0.567137000412439</v>
      </c>
      <c r="AD58" s="31" t="n">
        <f aca="false">SUM(P58:W58)</f>
        <v>2.92658300635376</v>
      </c>
      <c r="AE58" s="32" t="n">
        <f aca="false">(C58*K58)/1000</f>
        <v>0.000150928269335236</v>
      </c>
      <c r="AF58" s="0"/>
      <c r="AG58" s="30" t="n">
        <f aca="false">(K58)/(K58+L58)</f>
        <v>0.818012409242378</v>
      </c>
      <c r="AH58" s="30" t="n">
        <f aca="false">X58/(AC58+X58)</f>
        <v>0.425488071229967</v>
      </c>
      <c r="AI58" s="30" t="n">
        <f aca="false">AD58/(AD58+X58)</f>
        <v>0.888610616677442</v>
      </c>
      <c r="AJ58" s="30" t="n">
        <f aca="false">P58/(P58+X58)</f>
        <v>0.682166382984044</v>
      </c>
      <c r="AK58" s="30" t="n">
        <f aca="false">AC58/(AC58+AD58)</f>
        <v>0.144755266159767</v>
      </c>
      <c r="AL58" s="33" t="n">
        <f aca="false">(K58+L58)/(K58+L58+Y58)</f>
        <v>0.719000533479444</v>
      </c>
      <c r="AM58" s="33" t="n">
        <f aca="false">(K58)/(X58+K58)</f>
        <v>0.189762873720382</v>
      </c>
      <c r="AN58" s="34" t="n">
        <f aca="false">K58/(M58+K58)</f>
        <v>0.188988357203552</v>
      </c>
      <c r="AO58" s="30" t="n">
        <f aca="false">(K58+L58)/(Y58+X58)</f>
        <v>0.257498649113996</v>
      </c>
      <c r="AP58" s="30" t="n">
        <f aca="false">P58/(M58+P58)</f>
        <v>0.681071479043912</v>
      </c>
      <c r="AQ58" s="35" t="n">
        <f aca="false">Y58/(Y58+X58)</f>
        <v>0.100635506736888</v>
      </c>
    </row>
    <row r="59" customFormat="false" ht="13.8" hidden="false" customHeight="false" outlineLevel="0" collapsed="false">
      <c r="A59" s="38" t="s">
        <v>88</v>
      </c>
      <c r="B59" s="38" t="n">
        <v>42316</v>
      </c>
      <c r="C59" s="39" t="n">
        <v>3.04109589041096</v>
      </c>
      <c r="D59" s="28" t="s">
        <v>71</v>
      </c>
      <c r="E59" s="39" t="s">
        <v>46</v>
      </c>
      <c r="F59" s="0"/>
      <c r="G59" s="0"/>
      <c r="H59" s="40"/>
      <c r="I59" s="40"/>
      <c r="J59" s="40"/>
      <c r="K59" s="40" t="n">
        <v>0.135915575793596</v>
      </c>
      <c r="L59" s="40" t="n">
        <v>0.0705702424223849</v>
      </c>
      <c r="M59" s="40" t="n">
        <v>0.983724059637686</v>
      </c>
      <c r="N59" s="40" t="n">
        <v>0</v>
      </c>
      <c r="O59" s="40" t="n">
        <v>0</v>
      </c>
      <c r="P59" s="40" t="n">
        <v>2.36412320099341</v>
      </c>
      <c r="Q59" s="40" t="n">
        <v>0</v>
      </c>
      <c r="R59" s="40" t="n">
        <v>4.00317379975158</v>
      </c>
      <c r="S59" s="40" t="n">
        <v>0.624771854859574</v>
      </c>
      <c r="T59" s="40" t="n">
        <v>1.69040696507534</v>
      </c>
      <c r="U59" s="40" t="n">
        <v>0.0152044902600753</v>
      </c>
      <c r="V59" s="40" t="n">
        <v>0.0305</v>
      </c>
      <c r="W59" s="40" t="n">
        <v>0</v>
      </c>
      <c r="X59" s="40" t="n">
        <v>2.82303009221359</v>
      </c>
      <c r="Y59" s="40" t="n">
        <v>0.1081</v>
      </c>
      <c r="Z59" s="40" t="n">
        <v>1.26748049772732</v>
      </c>
      <c r="AA59" s="40" t="n">
        <v>0</v>
      </c>
      <c r="AB59" s="40" t="n">
        <f aca="false">SUM(K59:AA59)</f>
        <v>14.1170007787346</v>
      </c>
      <c r="AC59" s="31" t="n">
        <f aca="false">SUM(K59:O59)</f>
        <v>1.19020987785367</v>
      </c>
      <c r="AD59" s="31" t="n">
        <f aca="false">SUM(P59:W59)</f>
        <v>8.72818031093998</v>
      </c>
      <c r="AE59" s="32" t="n">
        <f aca="false">(C59*K59)/1000</f>
        <v>0.000413332298988743</v>
      </c>
      <c r="AF59" s="0"/>
      <c r="AG59" s="30" t="n">
        <f aca="false">(K59)/(K59+L59)</f>
        <v>0.658232013064598</v>
      </c>
      <c r="AH59" s="30" t="n">
        <f aca="false">X59/(AC59+X59)</f>
        <v>0.703429177738973</v>
      </c>
      <c r="AI59" s="30" t="n">
        <f aca="false">AD59/(AD59+X59)</f>
        <v>0.804227402044364</v>
      </c>
      <c r="AJ59" s="30" t="n">
        <f aca="false">P59/(P59+X59)</f>
        <v>0.455765054040222</v>
      </c>
      <c r="AK59" s="30" t="n">
        <f aca="false">AC59/(AC59+AD59)</f>
        <v>0.0930787725265709</v>
      </c>
      <c r="AL59" s="33"/>
      <c r="AM59" s="33" t="n">
        <f aca="false">(K59)/(X59+K59)</f>
        <v>0.045933785558534</v>
      </c>
      <c r="AN59" s="34" t="n">
        <f aca="false">K59/(M59+K59)</f>
        <v>0.121392251124837</v>
      </c>
      <c r="AO59" s="30" t="n">
        <f aca="false">(K59+L59)/(Y59+X59)</f>
        <v>0.0704458047646879</v>
      </c>
      <c r="AP59" s="30" t="n">
        <f aca="false">P59/(M59+P59)</f>
        <v>0.706162204230235</v>
      </c>
      <c r="AQ59" s="35"/>
    </row>
    <row r="60" customFormat="false" ht="13.8" hidden="false" customHeight="false" outlineLevel="0" collapsed="false">
      <c r="A60" s="0"/>
      <c r="C60" s="16" t="n">
        <f aca="false">AVERAGE(C3:C26)</f>
        <v>89.4463470319635</v>
      </c>
      <c r="D60" s="16" t="e">
        <f aca="false">AVERAGE(D3:D26)</f>
        <v>#DIV/0!</v>
      </c>
      <c r="E60" s="16" t="e">
        <f aca="false">AVERAGE(E3:E26)</f>
        <v>#DIV/0!</v>
      </c>
      <c r="F60" s="16" t="n">
        <f aca="false">AVERAGE(F3:F26)</f>
        <v>1.70965904761905</v>
      </c>
      <c r="G60" s="16" t="n">
        <f aca="false">AVERAGE(G3:G26)</f>
        <v>35.404</v>
      </c>
      <c r="H60" s="16" t="n">
        <f aca="false">AVERAGE(H3:H26)</f>
        <v>6.03173954272652</v>
      </c>
      <c r="I60" s="16" t="n">
        <f aca="false">AVERAGE(I3:I26)</f>
        <v>98.637192678171</v>
      </c>
      <c r="J60" s="16" t="n">
        <f aca="false">AVERAGE(J3:J26)</f>
        <v>98.7827589981959</v>
      </c>
      <c r="K60" s="16" t="n">
        <f aca="false">AVERAGE(K3:K26)</f>
        <v>3623.07352945648</v>
      </c>
      <c r="L60" s="16" t="n">
        <f aca="false">AVERAGE(L3:L26)</f>
        <v>383.559922728799</v>
      </c>
      <c r="M60" s="16" t="n">
        <f aca="false">AVERAGE(M3:M26)</f>
        <v>483.150907773957</v>
      </c>
      <c r="N60" s="16" t="n">
        <f aca="false">AVERAGE(N3:N26)</f>
        <v>280.28237945542</v>
      </c>
      <c r="O60" s="16" t="n">
        <f aca="false">AVERAGE(O3:O26)</f>
        <v>1.55029094562732</v>
      </c>
      <c r="P60" s="16" t="n">
        <f aca="false">AVERAGE(P3:P26)</f>
        <v>226.379958866613</v>
      </c>
      <c r="Q60" s="16" t="n">
        <f aca="false">AVERAGE(Q3:Q26)</f>
        <v>16.5938372083333</v>
      </c>
      <c r="R60" s="16" t="n">
        <f aca="false">AVERAGE(R3:R26)</f>
        <v>36.8270911396311</v>
      </c>
      <c r="S60" s="16" t="n">
        <f aca="false">AVERAGE(S3:S26)</f>
        <v>79.4336460749449</v>
      </c>
      <c r="T60" s="16" t="n">
        <f aca="false">AVERAGE(T3:T26)</f>
        <v>30.1381797046274</v>
      </c>
      <c r="U60" s="16" t="n">
        <f aca="false">AVERAGE(U3:U26)</f>
        <v>0.343351875</v>
      </c>
      <c r="V60" s="16" t="n">
        <f aca="false">AVERAGE(V3:V26)</f>
        <v>0.126163333333333</v>
      </c>
      <c r="W60" s="16" t="n">
        <f aca="false">AVERAGE(W3:W26)</f>
        <v>0.5434084375</v>
      </c>
      <c r="X60" s="16" t="n">
        <f aca="false">AVERAGE(X3:X26)</f>
        <v>784.863548741705</v>
      </c>
      <c r="Y60" s="16" t="n">
        <f aca="false">AVERAGE(Y3:Y26)</f>
        <v>149.320265576715</v>
      </c>
      <c r="Z60" s="16" t="n">
        <f aca="false">AVERAGE(Z3:Z26)</f>
        <v>174.437969929038</v>
      </c>
      <c r="AA60" s="16" t="n">
        <f aca="false">AVERAGE(AA3:AA26)</f>
        <v>0</v>
      </c>
      <c r="AB60" s="16" t="n">
        <f aca="false">AVERAGE(AB3:AB26)</f>
        <v>6239.51606258591</v>
      </c>
      <c r="AC60" s="16" t="n">
        <f aca="false">AVERAGE(AC3:AC26)</f>
        <v>4910.84576211508</v>
      </c>
      <c r="AD60" s="16" t="n">
        <f aca="false">AVERAGE(AD3:AD26)</f>
        <v>390.385636639983</v>
      </c>
      <c r="AE60" s="16" t="n">
        <f aca="false">AVERAGE(AE3:AE26)</f>
        <v>457.490116694079</v>
      </c>
      <c r="AF60" s="16" t="n">
        <f aca="false">AVERAGE(AF3:AF26)</f>
        <v>3.62307352945648</v>
      </c>
      <c r="AG60" s="16" t="n">
        <f aca="false">AVERAGE(AG3:AG26)</f>
        <v>0.849623076411072</v>
      </c>
      <c r="AH60" s="16" t="n">
        <f aca="false">AVERAGE(AH3:AH26)</f>
        <v>0.138247458935407</v>
      </c>
      <c r="AI60" s="16" t="n">
        <f aca="false">AVERAGE(AI3:AI26)</f>
        <v>0.623814915102086</v>
      </c>
      <c r="AJ60" s="16" t="n">
        <f aca="false">AVERAGE(AJ3:AJ26)</f>
        <v>0.258182278529279</v>
      </c>
      <c r="AK60" s="16" t="n">
        <f aca="false">AVERAGE(AK3:AK26)</f>
        <v>0.788857233439327</v>
      </c>
      <c r="AL60" s="16" t="n">
        <f aca="false">AVERAGE(AL3:AL26)</f>
        <v>0.965634691315728</v>
      </c>
      <c r="AM60" s="16" t="n">
        <f aca="false">AVERAGE(AM3:AM26)</f>
        <v>0.804014150019989</v>
      </c>
      <c r="AN60" s="16" t="n">
        <f aca="false">AVERAGE(AN3:AN26)</f>
        <v>0.858847538770047</v>
      </c>
      <c r="AO60" s="16" t="n">
        <f aca="false">AVERAGE(AO3:AO26)</f>
        <v>4.67951649083541</v>
      </c>
      <c r="AP60" s="16" t="n">
        <f aca="false">AVERAGE(AP3:AP26)</f>
        <v>0.361886142604329</v>
      </c>
      <c r="AQ60" s="16" t="n">
        <f aca="false">AVERAGE(AQ3:AQ26)</f>
        <v>0.143764785902653</v>
      </c>
    </row>
    <row r="61" customFormat="false" ht="13.8" hidden="false" customHeight="false" outlineLevel="0" collapsed="false">
      <c r="A61" s="0"/>
      <c r="C61" s="16" t="n">
        <f aca="false">STDEV(C3:C26)</f>
        <v>68.2244430034522</v>
      </c>
      <c r="D61" s="16" t="e">
        <f aca="false">STDEV(D3:D26)</f>
        <v>#DIV/0!</v>
      </c>
      <c r="E61" s="16" t="e">
        <f aca="false">STDEV(E3:E26)</f>
        <v>#DIV/0!</v>
      </c>
      <c r="F61" s="16" t="n">
        <f aca="false">STDEV(F3:F26)</f>
        <v>0.743279415892199</v>
      </c>
      <c r="G61" s="16" t="n">
        <f aca="false">STDEV(G3:G26)</f>
        <v>19.254397056257</v>
      </c>
      <c r="H61" s="16" t="n">
        <f aca="false">STDEV(H3:H26)</f>
        <v>2.47778218415382</v>
      </c>
      <c r="I61" s="16" t="n">
        <f aca="false">STDEV(I3:I26)</f>
        <v>12.9819931589118</v>
      </c>
      <c r="J61" s="16" t="n">
        <f aca="false">STDEV(J3:J26)</f>
        <v>11.3848186500528</v>
      </c>
      <c r="K61" s="16" t="n">
        <f aca="false">STDEV(K3:K26)</f>
        <v>4764.8788933922</v>
      </c>
      <c r="L61" s="16" t="n">
        <f aca="false">STDEV(L3:L26)</f>
        <v>794.473328380131</v>
      </c>
      <c r="M61" s="16" t="n">
        <f aca="false">STDEV(M3:M26)</f>
        <v>554.899353366208</v>
      </c>
      <c r="N61" s="16" t="n">
        <f aca="false">STDEV(N3:N26)</f>
        <v>301.363692882336</v>
      </c>
      <c r="O61" s="16" t="n">
        <f aca="false">STDEV(O3:O26)</f>
        <v>4.70434125183998</v>
      </c>
      <c r="P61" s="16" t="n">
        <f aca="false">STDEV(P3:P26)</f>
        <v>219.695138498453</v>
      </c>
      <c r="Q61" s="16" t="n">
        <f aca="false">STDEV(Q3:Q26)</f>
        <v>41.227045878897</v>
      </c>
      <c r="R61" s="16" t="n">
        <f aca="false">STDEV(R3:R26)</f>
        <v>34.5534842769372</v>
      </c>
      <c r="S61" s="16" t="n">
        <f aca="false">STDEV(S3:S26)</f>
        <v>104.223165622612</v>
      </c>
      <c r="T61" s="16" t="n">
        <f aca="false">STDEV(T3:T26)</f>
        <v>29.7916473310439</v>
      </c>
      <c r="U61" s="16" t="n">
        <f aca="false">STDEV(U3:U26)</f>
        <v>0.476609895919842</v>
      </c>
      <c r="V61" s="16" t="n">
        <f aca="false">STDEV(V3:V26)</f>
        <v>0.269801431824393</v>
      </c>
      <c r="W61" s="16" t="n">
        <f aca="false">STDEV(W3:W26)</f>
        <v>1.74774056917484</v>
      </c>
      <c r="X61" s="16" t="n">
        <f aca="false">STDEV(X3:X26)</f>
        <v>933.331514937552</v>
      </c>
      <c r="Y61" s="16" t="n">
        <f aca="false">STDEV(Y3:Y26)</f>
        <v>207.070879828802</v>
      </c>
      <c r="Z61" s="16" t="n">
        <f aca="false">STDEV(Z3:Z26)</f>
        <v>216.528204961962</v>
      </c>
      <c r="AA61" s="16" t="n">
        <f aca="false">STDEV(AA3:AA26)</f>
        <v>0</v>
      </c>
      <c r="AB61" s="16" t="n">
        <f aca="false">STDEV(AB3:AB26)</f>
        <v>7091.77139811744</v>
      </c>
      <c r="AC61" s="16" t="n">
        <f aca="false">STDEV(AC3:AC26)</f>
        <v>5682.4062040699</v>
      </c>
      <c r="AD61" s="16" t="n">
        <f aca="false">STDEV(AD3:AD26)</f>
        <v>361.246145675839</v>
      </c>
      <c r="AE61" s="16" t="n">
        <f aca="false">STDEV(AE3:AE26)</f>
        <v>801.615070293147</v>
      </c>
      <c r="AF61" s="16" t="n">
        <f aca="false">STDEV(AF3:AF26)</f>
        <v>4.7648788933922</v>
      </c>
      <c r="AG61" s="16" t="n">
        <f aca="false">STDEV(AG3:AG26)</f>
        <v>0.14743485056733</v>
      </c>
      <c r="AH61" s="16" t="n">
        <f aca="false">STDEV(AH3:AH26)</f>
        <v>0.0365272567688591</v>
      </c>
      <c r="AI61" s="16" t="n">
        <f aca="false">STDEV(AI3:AI26)</f>
        <v>0.0409122460396413</v>
      </c>
      <c r="AJ61" s="16" t="n">
        <f aca="false">STDEV(AJ3:AJ26)</f>
        <v>0.0696731199863829</v>
      </c>
      <c r="AK61" s="16" t="n">
        <f aca="false">STDEV(AK3:AK26)</f>
        <v>0.057223264799323</v>
      </c>
      <c r="AL61" s="16" t="n">
        <f aca="false">STDEV(AL3:AL26)</f>
        <v>0.0136228351162238</v>
      </c>
      <c r="AM61" s="16" t="n">
        <f aca="false">STDEV(AM3:AM26)</f>
        <v>0.0470797706422022</v>
      </c>
      <c r="AN61" s="16" t="n">
        <f aca="false">STDEV(AN3:AN26)</f>
        <v>0.0635895185674417</v>
      </c>
      <c r="AO61" s="16" t="n">
        <f aca="false">STDEV(AO3:AO26)</f>
        <v>1.50154675756986</v>
      </c>
      <c r="AP61" s="16" t="n">
        <f aca="false">STDEV(AP3:AP26)</f>
        <v>0.152331903748721</v>
      </c>
      <c r="AQ61" s="16" t="n">
        <f aca="false">STDEV(AQ3:AQ26)</f>
        <v>0.0425779133512276</v>
      </c>
    </row>
    <row r="62" customFormat="false" ht="13.8" hidden="false" customHeight="false" outlineLevel="0" collapsed="false">
      <c r="C62" s="41" t="n">
        <f aca="false">AVERAGE(C27:C59)</f>
        <v>4.46288678678654</v>
      </c>
      <c r="D62" s="41" t="e">
        <f aca="false">AVERAGE(D27:D59)</f>
        <v>#DIV/0!</v>
      </c>
      <c r="E62" s="41" t="e">
        <f aca="false">AVERAGE(E27:E59)</f>
        <v>#DIV/0!</v>
      </c>
      <c r="F62" s="41" t="n">
        <f aca="false">AVERAGE(F27:F59)</f>
        <v>0.21854522881255</v>
      </c>
      <c r="G62" s="41" t="n">
        <f aca="false">AVERAGE(G27:G59)</f>
        <v>42.76884</v>
      </c>
      <c r="H62" s="41" t="n">
        <f aca="false">AVERAGE(H27:H59)</f>
        <v>0.463267574530476</v>
      </c>
      <c r="I62" s="41" t="n">
        <f aca="false">AVERAGE(I27:I59)</f>
        <v>90.6585461866258</v>
      </c>
      <c r="J62" s="41" t="n">
        <f aca="false">AVERAGE(J27:J59)</f>
        <v>91.4363178322391</v>
      </c>
      <c r="K62" s="41" t="n">
        <f aca="false">AVERAGE(K27:K59)</f>
        <v>0.355512624164389</v>
      </c>
      <c r="L62" s="41" t="n">
        <f aca="false">AVERAGE(L27:L59)</f>
        <v>0.417647499907986</v>
      </c>
      <c r="M62" s="41" t="n">
        <f aca="false">AVERAGE(M27:M59)</f>
        <v>0.719170199746851</v>
      </c>
      <c r="N62" s="41" t="n">
        <f aca="false">AVERAGE(N27:N59)</f>
        <v>0.470592623162556</v>
      </c>
      <c r="O62" s="41" t="n">
        <f aca="false">AVERAGE(O27:O59)</f>
        <v>0.0019805177405978</v>
      </c>
      <c r="P62" s="41" t="n">
        <f aca="false">AVERAGE(P27:P59)</f>
        <v>8.24067701756442</v>
      </c>
      <c r="Q62" s="41" t="n">
        <f aca="false">AVERAGE(Q27:Q59)</f>
        <v>0.212199185736426</v>
      </c>
      <c r="R62" s="41" t="n">
        <f aca="false">AVERAGE(R27:R59)</f>
        <v>4.34675365651973</v>
      </c>
      <c r="S62" s="41" t="n">
        <f aca="false">AVERAGE(S27:S59)</f>
        <v>3.60452549028314</v>
      </c>
      <c r="T62" s="41" t="n">
        <f aca="false">AVERAGE(T27:T59)</f>
        <v>4.09410540012641</v>
      </c>
      <c r="U62" s="41" t="n">
        <f aca="false">AVERAGE(U27:U59)</f>
        <v>0.216509099966162</v>
      </c>
      <c r="V62" s="41" t="n">
        <f aca="false">AVERAGE(V27:V59)</f>
        <v>0.0780376363636364</v>
      </c>
      <c r="W62" s="41" t="n">
        <f aca="false">AVERAGE(W27:W59)</f>
        <v>0.0689201327228233</v>
      </c>
      <c r="X62" s="41" t="n">
        <f aca="false">AVERAGE(X27:X59)</f>
        <v>13.6326602029013</v>
      </c>
      <c r="Y62" s="41" t="n">
        <f aca="false">AVERAGE(Y27:Y59)</f>
        <v>0.336786941837077</v>
      </c>
      <c r="Z62" s="41" t="n">
        <f aca="false">AVERAGE(Z27:Z59)</f>
        <v>2.43907937061205</v>
      </c>
      <c r="AA62" s="41" t="n">
        <f aca="false">AVERAGE(AA27:AA59)</f>
        <v>0.29264582071766</v>
      </c>
      <c r="AB62" s="41" t="n">
        <f aca="false">AVERAGE(AB27:AB59)</f>
        <v>39.5176746018914</v>
      </c>
      <c r="AC62" s="41" t="n">
        <f aca="false">AVERAGE(AC27:AC59)</f>
        <v>2.10398924510936</v>
      </c>
      <c r="AD62" s="41" t="n">
        <f aca="false">AVERAGE(AD27:AD59)</f>
        <v>22.5560419494221</v>
      </c>
      <c r="AE62" s="42" t="n">
        <f aca="false">AVERAGE(AE27:AE59)</f>
        <v>0.00216298298869042</v>
      </c>
      <c r="AF62" s="41" t="e">
        <f aca="false">AVERAGE(AF27:AF59)</f>
        <v>#DIV/0!</v>
      </c>
      <c r="AG62" s="41" t="n">
        <f aca="false">AVERAGE(AG27:AG59)</f>
        <v>0.502164662720099</v>
      </c>
      <c r="AH62" s="41" t="n">
        <f aca="false">AVERAGE(AH27:AH59)</f>
        <v>0.76577245202551</v>
      </c>
      <c r="AI62" s="41" t="n">
        <f aca="false">AVERAGE(AI27:AI59)</f>
        <v>0.775708143680675</v>
      </c>
      <c r="AJ62" s="41" t="n">
        <f aca="false">AVERAGE(AJ27:AJ59)</f>
        <v>0.443904260113684</v>
      </c>
      <c r="AK62" s="41" t="n">
        <f aca="false">AVERAGE(AK27:AK59)</f>
        <v>0.0856454155844816</v>
      </c>
      <c r="AL62" s="41" t="n">
        <f aca="false">AVERAGE(AL27:AL59)</f>
        <v>0.62168727030134</v>
      </c>
      <c r="AM62" s="41" t="n">
        <f aca="false">AVERAGE(AM27:AM59)</f>
        <v>0.0628050388724392</v>
      </c>
      <c r="AN62" s="41" t="n">
        <f aca="false">AVERAGE(AN27:AN59)</f>
        <v>0.338524922658883</v>
      </c>
      <c r="AO62" s="41" t="n">
        <f aca="false">AVERAGE(AO27:AO59)</f>
        <v>0.120010256281671</v>
      </c>
      <c r="AP62" s="41" t="n">
        <f aca="false">AVERAGE(AP27:AP59)</f>
        <v>0.838415141881365</v>
      </c>
      <c r="AQ62" s="41" t="n">
        <f aca="false">AVERAGE(AQ27:AQ59)</f>
        <v>0.0546256941248089</v>
      </c>
    </row>
    <row r="63" customFormat="false" ht="13.8" hidden="false" customHeight="false" outlineLevel="0" collapsed="false">
      <c r="C63" s="41" t="n">
        <f aca="false">STDEV(C27:C59)</f>
        <v>3.21631406323918</v>
      </c>
      <c r="D63" s="41" t="e">
        <f aca="false">STDEV(D27:D59)</f>
        <v>#DIV/0!</v>
      </c>
      <c r="E63" s="41" t="e">
        <f aca="false">STDEV(E27:E59)</f>
        <v>#DIV/0!</v>
      </c>
      <c r="F63" s="41" t="n">
        <f aca="false">STDEV(F27:F59)</f>
        <v>0.354887470189342</v>
      </c>
      <c r="G63" s="41" t="n">
        <f aca="false">STDEV(G27:G59)</f>
        <v>14.4167307715723</v>
      </c>
      <c r="H63" s="41" t="n">
        <f aca="false">STDEV(H27:H59)</f>
        <v>0.64010064246481</v>
      </c>
      <c r="I63" s="41" t="n">
        <f aca="false">STDEV(I27:I59)</f>
        <v>22.5119587847293</v>
      </c>
      <c r="J63" s="41" t="n">
        <f aca="false">STDEV(J27:J59)</f>
        <v>28.4744291357779</v>
      </c>
      <c r="K63" s="41" t="n">
        <f aca="false">STDEV(K27:K59)</f>
        <v>0.386943031526682</v>
      </c>
      <c r="L63" s="41" t="n">
        <f aca="false">STDEV(L27:L59)</f>
        <v>0.500142283631822</v>
      </c>
      <c r="M63" s="41" t="n">
        <f aca="false">STDEV(M27:M59)</f>
        <v>0.550247250485013</v>
      </c>
      <c r="N63" s="41" t="n">
        <f aca="false">STDEV(N27:N59)</f>
        <v>1.3448797664643</v>
      </c>
      <c r="O63" s="41" t="n">
        <f aca="false">STDEV(O27:O59)</f>
        <v>0.00515002612871475</v>
      </c>
      <c r="P63" s="41" t="n">
        <f aca="false">STDEV(P27:P59)</f>
        <v>10.0489242375595</v>
      </c>
      <c r="Q63" s="41" t="n">
        <f aca="false">STDEV(Q27:Q59)</f>
        <v>0.531222411702385</v>
      </c>
      <c r="R63" s="41" t="n">
        <f aca="false">STDEV(R27:R59)</f>
        <v>3.85299344627844</v>
      </c>
      <c r="S63" s="41" t="n">
        <f aca="false">STDEV(S27:S59)</f>
        <v>4.91371735511633</v>
      </c>
      <c r="T63" s="41" t="n">
        <f aca="false">STDEV(T27:T59)</f>
        <v>4.17819415315817</v>
      </c>
      <c r="U63" s="41" t="n">
        <f aca="false">STDEV(U27:U59)</f>
        <v>0.684747244885148</v>
      </c>
      <c r="V63" s="41" t="n">
        <f aca="false">STDEV(V27:V59)</f>
        <v>0.234782790044705</v>
      </c>
      <c r="W63" s="41" t="n">
        <f aca="false">STDEV(W27:W59)</f>
        <v>0.132634423987493</v>
      </c>
      <c r="X63" s="41" t="n">
        <f aca="false">STDEV(X27:X59)</f>
        <v>21.6608050447071</v>
      </c>
      <c r="Y63" s="41" t="n">
        <f aca="false">STDEV(Y27:Y59)</f>
        <v>0.536161640720262</v>
      </c>
      <c r="Z63" s="41" t="n">
        <f aca="false">STDEV(Z27:Z59)</f>
        <v>4.68310932408495</v>
      </c>
      <c r="AA63" s="41" t="n">
        <f aca="false">STDEV(AA27:AA59)</f>
        <v>0.966694059421321</v>
      </c>
      <c r="AB63" s="41" t="n">
        <f aca="false">STDEV(AB27:AB59)</f>
        <v>44.8456723463818</v>
      </c>
      <c r="AC63" s="41" t="n">
        <f aca="false">STDEV(AC27:AC59)</f>
        <v>2.46651275643745</v>
      </c>
      <c r="AD63" s="41" t="n">
        <f aca="false">STDEV(AD27:AD59)</f>
        <v>22.8214367817089</v>
      </c>
      <c r="AE63" s="42" t="n">
        <f aca="false">STDEV(AE27:AE59)</f>
        <v>0.00322596368582075</v>
      </c>
      <c r="AF63" s="41" t="e">
        <f aca="false">STDEV(AF27:AF59)</f>
        <v>#DIV/0!</v>
      </c>
      <c r="AG63" s="41" t="n">
        <f aca="false">STDEV(AG27:AG59)</f>
        <v>0.167669638596366</v>
      </c>
      <c r="AH63" s="41" t="n">
        <f aca="false">STDEV(AH27:AH59)</f>
        <v>0.190902881670748</v>
      </c>
      <c r="AI63" s="41" t="n">
        <f aca="false">STDEV(AI27:AI59)</f>
        <v>0.0642353769609591</v>
      </c>
      <c r="AJ63" s="41" t="n">
        <f aca="false">STDEV(AJ27:AJ59)</f>
        <v>0.11395765486354</v>
      </c>
      <c r="AK63" s="41" t="n">
        <f aca="false">STDEV(AK27:AK59)</f>
        <v>0.0824981145557667</v>
      </c>
      <c r="AL63" s="41" t="n">
        <f aca="false">STDEV(AL27:AL59)</f>
        <v>0.209768610456187</v>
      </c>
      <c r="AM63" s="41" t="n">
        <f aca="false">STDEV(AM27:AM59)</f>
        <v>0.0688047379183879</v>
      </c>
      <c r="AN63" s="41" t="n">
        <f aca="false">STDEV(AN27:AN59)</f>
        <v>0.193547470364947</v>
      </c>
      <c r="AO63" s="41" t="n">
        <f aca="false">STDEV(AO27:AO59)</f>
        <v>0.117156157039735</v>
      </c>
      <c r="AP63" s="41" t="n">
        <f aca="false">STDEV(AP27:AP59)</f>
        <v>0.168249039260963</v>
      </c>
      <c r="AQ63" s="41" t="n">
        <f aca="false">STDEV(AQ27:AQ59)</f>
        <v>0.0432881902162144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4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8" activeCellId="1" sqref="V8:V9 K8"/>
    </sheetView>
  </sheetViews>
  <sheetFormatPr defaultRowHeight="12.8"/>
  <cols>
    <col collapsed="false" hidden="false" max="2" min="1" style="43" width="11.4251012145749"/>
    <col collapsed="false" hidden="false" max="19" min="3" style="43" width="9.57085020242915"/>
    <col collapsed="false" hidden="false" max="20" min="20" style="43" width="12.5668016194332"/>
    <col collapsed="false" hidden="false" max="35" min="21" style="43" width="9.57085020242915"/>
    <col collapsed="false" hidden="false" max="1025" min="36" style="43" width="11.4251012145749"/>
  </cols>
  <sheetData>
    <row r="1" s="44" customFormat="true" ht="12.8" hidden="false" customHeight="false" outlineLevel="0" collapsed="false">
      <c r="B1" s="4" t="s">
        <v>89</v>
      </c>
      <c r="C1" s="4" t="s">
        <v>11</v>
      </c>
      <c r="D1" s="4" t="s">
        <v>12</v>
      </c>
      <c r="E1" s="4" t="s">
        <v>13</v>
      </c>
      <c r="F1" s="4" t="s">
        <v>14</v>
      </c>
      <c r="G1" s="4" t="s">
        <v>15</v>
      </c>
      <c r="H1" s="4" t="s">
        <v>16</v>
      </c>
      <c r="I1" s="4" t="s">
        <v>17</v>
      </c>
      <c r="J1" s="4" t="s">
        <v>18</v>
      </c>
      <c r="K1" s="4" t="s">
        <v>19</v>
      </c>
      <c r="L1" s="4" t="s">
        <v>20</v>
      </c>
      <c r="M1" s="4" t="s">
        <v>21</v>
      </c>
      <c r="N1" s="4" t="s">
        <v>22</v>
      </c>
      <c r="O1" s="4" t="s">
        <v>23</v>
      </c>
      <c r="P1" s="4" t="s">
        <v>24</v>
      </c>
      <c r="Q1" s="4" t="s">
        <v>25</v>
      </c>
      <c r="R1" s="4" t="s">
        <v>26</v>
      </c>
      <c r="S1" s="4" t="s">
        <v>27</v>
      </c>
      <c r="T1" s="44" t="s">
        <v>28</v>
      </c>
      <c r="U1" s="6" t="s">
        <v>29</v>
      </c>
      <c r="V1" s="6" t="s">
        <v>30</v>
      </c>
      <c r="W1" s="6" t="s">
        <v>90</v>
      </c>
      <c r="X1" s="6" t="s">
        <v>32</v>
      </c>
      <c r="Y1" s="6" t="s">
        <v>33</v>
      </c>
      <c r="Z1" s="6" t="s">
        <v>34</v>
      </c>
      <c r="AA1" s="6" t="s">
        <v>35</v>
      </c>
      <c r="AB1" s="6" t="s">
        <v>36</v>
      </c>
      <c r="AC1" s="6" t="s">
        <v>37</v>
      </c>
      <c r="AD1" s="6" t="s">
        <v>38</v>
      </c>
      <c r="AE1" s="6" t="s">
        <v>39</v>
      </c>
      <c r="AF1" s="6" t="s">
        <v>40</v>
      </c>
      <c r="AG1" s="6" t="s">
        <v>41</v>
      </c>
      <c r="AH1" s="6" t="s">
        <v>42</v>
      </c>
      <c r="AI1" s="6" t="s">
        <v>43</v>
      </c>
    </row>
    <row r="2" s="45" customFormat="true" ht="12.8" hidden="false" customHeight="false" outlineLevel="0" collapsed="false">
      <c r="A2" s="45" t="s">
        <v>91</v>
      </c>
      <c r="B2" s="45" t="s">
        <v>92</v>
      </c>
      <c r="C2" s="46" t="n">
        <v>144.242551759921</v>
      </c>
      <c r="D2" s="46" t="n">
        <v>72.996</v>
      </c>
      <c r="E2" s="46" t="n">
        <v>82.1998992464422</v>
      </c>
      <c r="F2" s="46" t="n">
        <v>31.8864</v>
      </c>
      <c r="G2" s="46" t="n">
        <v>15.1084270391904</v>
      </c>
      <c r="H2" s="46" t="n">
        <v>10.731</v>
      </c>
      <c r="I2" s="46" t="n">
        <v>0</v>
      </c>
      <c r="J2" s="46" t="n">
        <v>5.28171</v>
      </c>
      <c r="K2" s="46" t="n">
        <v>19.824</v>
      </c>
      <c r="L2" s="46" t="n">
        <v>1.9215</v>
      </c>
      <c r="M2" s="46" t="n">
        <v>0</v>
      </c>
      <c r="N2" s="46" t="n">
        <v>0</v>
      </c>
      <c r="O2" s="46" t="n">
        <v>0</v>
      </c>
      <c r="P2" s="46" t="n">
        <v>69.8835038207594</v>
      </c>
      <c r="Q2" s="46" t="n">
        <v>10.54599</v>
      </c>
      <c r="R2" s="46" t="n">
        <v>31.7211699553413</v>
      </c>
      <c r="S2" s="46" t="n">
        <v>0</v>
      </c>
      <c r="T2" s="47" t="n">
        <f aca="false">SUM(C2:S2)</f>
        <v>496.342151821654</v>
      </c>
      <c r="U2" s="48" t="n">
        <f aca="false">SUM(C2:G2)</f>
        <v>346.433278045553</v>
      </c>
      <c r="V2" s="48" t="n">
        <f aca="false">SUM(H2:O2)</f>
        <v>37.75821</v>
      </c>
      <c r="W2" s="48" t="n">
        <f aca="false">SUM(Q2:S2)</f>
        <v>42.2671599553413</v>
      </c>
      <c r="X2" s="49" t="n">
        <f aca="false">+C2/1000</f>
        <v>0.144242551759921</v>
      </c>
      <c r="Y2" s="11" t="n">
        <f aca="false">(C2)/(C2+D2)</f>
        <v>0.66398229315821</v>
      </c>
      <c r="Z2" s="11" t="n">
        <f aca="false">P2/(U2+P2)</f>
        <v>0.167861366307353</v>
      </c>
      <c r="AA2" s="11" t="n">
        <f aca="false">V2/(V2+P2)</f>
        <v>0.350776744997515</v>
      </c>
      <c r="AB2" s="11" t="n">
        <f aca="false">H2/(H2+P2)</f>
        <v>0.133115004017883</v>
      </c>
      <c r="AC2" s="11" t="n">
        <f aca="false">U2/(U2+V2)</f>
        <v>0.901720336928643</v>
      </c>
      <c r="AD2" s="50" t="n">
        <f aca="false">(C2+D2)/(C2+D2+Q2)</f>
        <v>0.953701906553803</v>
      </c>
      <c r="AE2" s="11" t="n">
        <f aca="false">(C2)/(P2+C2)</f>
        <v>0.673633815225125</v>
      </c>
      <c r="AF2" s="51" t="n">
        <f aca="false">C2/(E2+C2)</f>
        <v>0.6369943052589</v>
      </c>
      <c r="AG2" s="11" t="n">
        <f aca="false">(C2+D2)/(Q2+P2)</f>
        <v>2.70098121273828</v>
      </c>
      <c r="AH2" s="11" t="n">
        <f aca="false">H2/(E2+H2)</f>
        <v>0.115472895312705</v>
      </c>
      <c r="AI2" s="52" t="n">
        <f aca="false">Q2/(Q2+P2)</f>
        <v>0.131120929636859</v>
      </c>
    </row>
    <row r="3" customFormat="false" ht="13.8" hidden="false" customHeight="false" outlineLevel="0" collapsed="false">
      <c r="A3" s="45" t="s">
        <v>93</v>
      </c>
      <c r="B3" s="45" t="s">
        <v>92</v>
      </c>
      <c r="C3" s="46" t="n">
        <v>229.218598811834</v>
      </c>
      <c r="D3" s="46" t="n">
        <v>53.4313562019102</v>
      </c>
      <c r="E3" s="46" t="n">
        <v>54.6621315992845</v>
      </c>
      <c r="F3" s="46" t="n">
        <v>33.8697194960722</v>
      </c>
      <c r="G3" s="46" t="n">
        <v>0</v>
      </c>
      <c r="H3" s="46" t="n">
        <v>27.0816</v>
      </c>
      <c r="I3" s="46" t="n">
        <v>0</v>
      </c>
      <c r="J3" s="46" t="n">
        <v>13.1282794671</v>
      </c>
      <c r="K3" s="46" t="n">
        <v>30.1079056605258</v>
      </c>
      <c r="L3" s="46" t="n">
        <v>18.9768963368622</v>
      </c>
      <c r="M3" s="46" t="n">
        <v>0.0206</v>
      </c>
      <c r="N3" s="46" t="n">
        <v>0.013051</v>
      </c>
      <c r="O3" s="46" t="n">
        <v>0</v>
      </c>
      <c r="P3" s="46" t="n">
        <v>48.5571727788471</v>
      </c>
      <c r="Q3" s="46" t="n">
        <v>28.3836</v>
      </c>
      <c r="R3" s="46" t="n">
        <v>41.2198783021435</v>
      </c>
      <c r="S3" s="46" t="n">
        <v>0</v>
      </c>
      <c r="T3" s="47" t="n">
        <f aca="false">SUM(C3:S3)</f>
        <v>578.670789654579</v>
      </c>
      <c r="U3" s="53" t="n">
        <f aca="false">SUM(C3:G3)</f>
        <v>371.181806109101</v>
      </c>
      <c r="V3" s="45" t="n">
        <f aca="false">SUM(H3:O3)</f>
        <v>89.328332464488</v>
      </c>
      <c r="W3" s="48" t="n">
        <f aca="false">SUM(Q3:S3)</f>
        <v>69.6034783021435</v>
      </c>
      <c r="X3" s="45" t="n">
        <f aca="false">+C3/1000</f>
        <v>0.229218598811834</v>
      </c>
      <c r="Y3" s="45" t="n">
        <f aca="false">(C3)/(C3+D3)</f>
        <v>0.810962799554268</v>
      </c>
      <c r="Z3" s="45" t="n">
        <f aca="false">P3/(U3+P3)</f>
        <v>0.115684211429432</v>
      </c>
      <c r="AA3" s="45" t="n">
        <f aca="false">V3/(V3+P3)</f>
        <v>0.647844255325059</v>
      </c>
      <c r="AB3" s="45" t="n">
        <f aca="false">H3/(H3+P3)</f>
        <v>0.358038595882317</v>
      </c>
      <c r="AC3" s="45" t="n">
        <f aca="false">U3/(U3+V3)</f>
        <v>0.80602309269199</v>
      </c>
      <c r="AD3" s="45" t="n">
        <f aca="false">(C3+D3)/(C3+D3+Q3)</f>
        <v>0.908744251086524</v>
      </c>
      <c r="AE3" s="45" t="n">
        <f aca="false">(C3)/(P3+C3)</f>
        <v>0.825192915491568</v>
      </c>
      <c r="AF3" s="45" t="n">
        <f aca="false">C3/(E3+C3)</f>
        <v>0.807446840368058</v>
      </c>
      <c r="AG3" s="45" t="n">
        <f aca="false">(C3+D3)/(Q3+P3)</f>
        <v>3.67360431674078</v>
      </c>
      <c r="AH3" s="45" t="n">
        <f aca="false">H3/(E3+H3)</f>
        <v>0.33129879772013</v>
      </c>
      <c r="AI3" s="45" t="n">
        <f aca="false">Q3/(Q3+P3)</f>
        <v>0.36890193553922</v>
      </c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3.8" hidden="false" customHeight="false" outlineLevel="0" collapsed="false">
      <c r="A4" s="45" t="s">
        <v>94</v>
      </c>
      <c r="B4" s="45" t="s">
        <v>92</v>
      </c>
      <c r="C4" s="46" t="n">
        <v>168.717141254117</v>
      </c>
      <c r="D4" s="46" t="n">
        <v>86.7367521454791</v>
      </c>
      <c r="E4" s="46" t="n">
        <v>116.039511</v>
      </c>
      <c r="F4" s="46" t="n">
        <v>42.3585684302107</v>
      </c>
      <c r="G4" s="46" t="n">
        <v>0</v>
      </c>
      <c r="H4" s="46" t="n">
        <v>28.24185</v>
      </c>
      <c r="I4" s="46" t="n">
        <v>0</v>
      </c>
      <c r="J4" s="46" t="n">
        <v>10.5</v>
      </c>
      <c r="K4" s="46" t="n">
        <v>18.3928985090305</v>
      </c>
      <c r="L4" s="46" t="n">
        <v>28.8137292257039</v>
      </c>
      <c r="M4" s="46" t="n">
        <v>0.0172</v>
      </c>
      <c r="N4" s="46" t="n">
        <v>0.0120651</v>
      </c>
      <c r="O4" s="46" t="n">
        <v>2.11174314021521</v>
      </c>
      <c r="P4" s="46" t="n">
        <v>74.8645280599732</v>
      </c>
      <c r="Q4" s="46" t="n">
        <v>14.7408820591367</v>
      </c>
      <c r="R4" s="46" t="n">
        <v>51.0967394893342</v>
      </c>
      <c r="S4" s="46" t="n">
        <v>0.228333257845765</v>
      </c>
      <c r="T4" s="47" t="n">
        <f aca="false">SUM(C4:S4)</f>
        <v>642.871941671046</v>
      </c>
      <c r="U4" s="53" t="n">
        <f aca="false">SUM(C4:G4)</f>
        <v>413.851972829807</v>
      </c>
      <c r="V4" s="45" t="n">
        <f aca="false">SUM(H4:O4)</f>
        <v>88.0894859749496</v>
      </c>
      <c r="W4" s="48" t="n">
        <f aca="false">SUM(Q4:S4)</f>
        <v>66.0659548063167</v>
      </c>
      <c r="X4" s="45" t="n">
        <f aca="false">+C4/1000</f>
        <v>0.168717141254117</v>
      </c>
      <c r="Y4" s="45" t="n">
        <f aca="false">(C4)/(C4+D4)</f>
        <v>0.660460245912948</v>
      </c>
      <c r="Z4" s="45" t="n">
        <f aca="false">P4/(U4+P4)</f>
        <v>0.153186004408837</v>
      </c>
      <c r="AA4" s="45" t="n">
        <f aca="false">V4/(V4+P4)</f>
        <v>0.540578803760373</v>
      </c>
      <c r="AB4" s="45" t="n">
        <f aca="false">H4/(H4+P4)</f>
        <v>0.273909825283289</v>
      </c>
      <c r="AC4" s="45" t="n">
        <f aca="false">U4/(U4+V4)</f>
        <v>0.824502470497831</v>
      </c>
      <c r="AD4" s="45" t="n">
        <f aca="false">(C4+D4)/(C4+D4+Q4)</f>
        <v>0.945443497069439</v>
      </c>
      <c r="AE4" s="45" t="n">
        <f aca="false">(C4)/(P4+C4)</f>
        <v>0.692651223424215</v>
      </c>
      <c r="AF4" s="45" t="n">
        <f aca="false">C4/(E4+C4)</f>
        <v>0.592495872944713</v>
      </c>
      <c r="AG4" s="45" t="n">
        <f aca="false">(C4+D4)/(Q4+P4)</f>
        <v>2.8508757792641</v>
      </c>
      <c r="AH4" s="45" t="n">
        <f aca="false">H4/(E4+H4)</f>
        <v>0.1957414998324</v>
      </c>
      <c r="AI4" s="45" t="n">
        <f aca="false">Q4/(Q4+P4)</f>
        <v>0.164508839807128</v>
      </c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3.8" hidden="false" customHeight="false" outlineLevel="0" collapsed="false">
      <c r="A5" s="45" t="s">
        <v>95</v>
      </c>
      <c r="B5" s="45" t="s">
        <v>92</v>
      </c>
      <c r="C5" s="46" t="n">
        <v>728.211155550252</v>
      </c>
      <c r="D5" s="46" t="n">
        <v>184.573472866375</v>
      </c>
      <c r="E5" s="46" t="n">
        <v>70.3533201</v>
      </c>
      <c r="F5" s="46" t="n">
        <v>111.225954268053</v>
      </c>
      <c r="G5" s="46" t="n">
        <v>0</v>
      </c>
      <c r="H5" s="46" t="n">
        <v>42.7347395111069</v>
      </c>
      <c r="I5" s="46" t="n">
        <v>1.42859832208645</v>
      </c>
      <c r="J5" s="46" t="n">
        <v>11.6003779952662</v>
      </c>
      <c r="K5" s="46" t="n">
        <v>10.6916881206067</v>
      </c>
      <c r="L5" s="46" t="n">
        <v>12.4501990836811</v>
      </c>
      <c r="M5" s="46" t="n">
        <v>0.011</v>
      </c>
      <c r="N5" s="46" t="n">
        <v>0.00812</v>
      </c>
      <c r="O5" s="46" t="n">
        <v>0</v>
      </c>
      <c r="P5" s="46" t="n">
        <v>119.083605542596</v>
      </c>
      <c r="Q5" s="46" t="n">
        <v>39.785886</v>
      </c>
      <c r="R5" s="46" t="n">
        <v>31.066757102856</v>
      </c>
      <c r="S5" s="46" t="n">
        <v>1.63826622071203</v>
      </c>
      <c r="T5" s="47" t="n">
        <f aca="false">SUM(C5:S5)</f>
        <v>1364.86314068359</v>
      </c>
      <c r="U5" s="53" t="n">
        <f aca="false">SUM(C5:G5)</f>
        <v>1094.36390278468</v>
      </c>
      <c r="V5" s="45" t="n">
        <f aca="false">SUM(H5:O5)</f>
        <v>78.9247230327474</v>
      </c>
      <c r="W5" s="48" t="n">
        <f aca="false">SUM(Q5:S5)</f>
        <v>72.490909323568</v>
      </c>
      <c r="X5" s="45" t="n">
        <f aca="false">+C5/1000</f>
        <v>0.728211155550252</v>
      </c>
      <c r="Y5" s="45" t="n">
        <f aca="false">(C5)/(C5+D5)</f>
        <v>0.797790774383934</v>
      </c>
      <c r="Z5" s="45" t="n">
        <f aca="false">P5/(U5+P5)</f>
        <v>0.098136594063926</v>
      </c>
      <c r="AA5" s="45" t="n">
        <f aca="false">V5/(V5+P5)</f>
        <v>0.398592946067498</v>
      </c>
      <c r="AB5" s="45" t="n">
        <f aca="false">H5/(H5+P5)</f>
        <v>0.264090820462441</v>
      </c>
      <c r="AC5" s="45" t="n">
        <f aca="false">U5/(U5+V5)</f>
        <v>0.932732047941093</v>
      </c>
      <c r="AD5" s="45" t="n">
        <f aca="false">(C5+D5)/(C5+D5+Q5)</f>
        <v>0.958233132982952</v>
      </c>
      <c r="AE5" s="45" t="n">
        <f aca="false">(C5)/(P5+C5)</f>
        <v>0.859454335125357</v>
      </c>
      <c r="AF5" s="45" t="n">
        <f aca="false">C5/(E5+C5)</f>
        <v>0.911900263228322</v>
      </c>
      <c r="AG5" s="45" t="n">
        <f aca="false">(C5+D5)/(Q5+P5)</f>
        <v>5.74549977817415</v>
      </c>
      <c r="AH5" s="45" t="n">
        <f aca="false">H5/(E5+H5)</f>
        <v>0.377889050869431</v>
      </c>
      <c r="AI5" s="45" t="n">
        <f aca="false">Q5/(Q5+P5)</f>
        <v>0.250431254067006</v>
      </c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3.8" hidden="false" customHeight="false" outlineLevel="0" collapsed="false">
      <c r="A6" s="45" t="s">
        <v>96</v>
      </c>
      <c r="B6" s="45" t="s">
        <v>92</v>
      </c>
      <c r="C6" s="53" t="n">
        <v>677.9871</v>
      </c>
      <c r="D6" s="53" t="n">
        <v>192.276</v>
      </c>
      <c r="E6" s="53" t="n">
        <v>86.478</v>
      </c>
      <c r="F6" s="53" t="n">
        <v>30.5445</v>
      </c>
      <c r="G6" s="46" t="n">
        <v>0</v>
      </c>
      <c r="H6" s="53" t="n">
        <v>25.5801</v>
      </c>
      <c r="I6" s="53" t="n">
        <v>0</v>
      </c>
      <c r="J6" s="53" t="n">
        <v>6.58581</v>
      </c>
      <c r="K6" s="53" t="n">
        <v>50.1039</v>
      </c>
      <c r="L6" s="53" t="n">
        <v>8.7255</v>
      </c>
      <c r="M6" s="53" t="n">
        <v>0.0106</v>
      </c>
      <c r="N6" s="53" t="n">
        <v>0.010945</v>
      </c>
      <c r="O6" s="53" t="n">
        <v>0</v>
      </c>
      <c r="P6" s="53" t="n">
        <v>45.118458</v>
      </c>
      <c r="Q6" s="53" t="n">
        <v>24.7464</v>
      </c>
      <c r="R6" s="53" t="n">
        <v>10.88871</v>
      </c>
      <c r="S6" s="53" t="n">
        <v>0</v>
      </c>
      <c r="T6" s="47" t="n">
        <f aca="false">SUM(C6:S6)</f>
        <v>1159.056023</v>
      </c>
      <c r="U6" s="53" t="n">
        <f aca="false">SUM(C6:G6)</f>
        <v>987.2856</v>
      </c>
      <c r="V6" s="45" t="n">
        <f aca="false">SUM(H6:O6)</f>
        <v>91.016855</v>
      </c>
      <c r="W6" s="48" t="n">
        <f aca="false">SUM(Q6:S6)</f>
        <v>35.63511</v>
      </c>
      <c r="X6" s="45" t="n">
        <f aca="false">+C6/1000</f>
        <v>0.6779871</v>
      </c>
      <c r="Y6" s="45" t="n">
        <f aca="false">(C6)/(C6+D6)</f>
        <v>0.779059918776287</v>
      </c>
      <c r="Z6" s="45" t="n">
        <f aca="false">P6/(U6+P6)</f>
        <v>0.0437023253157341</v>
      </c>
      <c r="AA6" s="45" t="n">
        <f aca="false">V6/(V6+P6)</f>
        <v>0.668576381794487</v>
      </c>
      <c r="AB6" s="45" t="n">
        <f aca="false">H6/(H6+P6)</f>
        <v>0.361819260868093</v>
      </c>
      <c r="AC6" s="45" t="n">
        <f aca="false">U6/(U6+V6)</f>
        <v>0.915592462413526</v>
      </c>
      <c r="AD6" s="45" t="n">
        <f aca="false">(C6+D6)/(C6+D6+Q6)</f>
        <v>0.972350684545807</v>
      </c>
      <c r="AE6" s="45" t="n">
        <f aca="false">(C6)/(P6+C6)</f>
        <v>0.937604603503822</v>
      </c>
      <c r="AF6" s="45" t="n">
        <f aca="false">C6/(E6+C6)</f>
        <v>0.886877765904552</v>
      </c>
      <c r="AG6" s="45" t="n">
        <f aca="false">(C6+D6)/(Q6+P6)</f>
        <v>12.4563782839149</v>
      </c>
      <c r="AH6" s="45" t="n">
        <f aca="false">H6/(E6+H6)</f>
        <v>0.228275332171436</v>
      </c>
      <c r="AI6" s="45" t="n">
        <f aca="false">Q6/(Q6+P6)</f>
        <v>0.354203825906295</v>
      </c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3.8" hidden="false" customHeight="false" outlineLevel="0" collapsed="false">
      <c r="A7" s="45" t="s">
        <v>97</v>
      </c>
      <c r="B7" s="45" t="s">
        <v>92</v>
      </c>
      <c r="C7" s="53" t="n">
        <v>640.83264</v>
      </c>
      <c r="D7" s="53" t="n">
        <v>177.69381</v>
      </c>
      <c r="E7" s="53" t="n">
        <v>76.00824</v>
      </c>
      <c r="F7" s="53" t="n">
        <v>24.18234</v>
      </c>
      <c r="G7" s="46" t="n">
        <v>0</v>
      </c>
      <c r="H7" s="53" t="n">
        <v>15.994461</v>
      </c>
      <c r="I7" s="53" t="n">
        <v>0</v>
      </c>
      <c r="J7" s="53" t="n">
        <v>8.74251</v>
      </c>
      <c r="K7" s="53" t="n">
        <v>23.32701</v>
      </c>
      <c r="L7" s="53" t="n">
        <v>6.6171</v>
      </c>
      <c r="M7" s="53" t="n">
        <v>0.204</v>
      </c>
      <c r="N7" s="53" t="n">
        <v>0.041</v>
      </c>
      <c r="O7" s="53" t="n">
        <v>0</v>
      </c>
      <c r="P7" s="53" t="n">
        <v>25.83</v>
      </c>
      <c r="Q7" s="53" t="n">
        <v>20.9118</v>
      </c>
      <c r="R7" s="53" t="n">
        <v>9.4899</v>
      </c>
      <c r="S7" s="53" t="n">
        <v>0</v>
      </c>
      <c r="T7" s="47" t="n">
        <f aca="false">SUM(C7:S7)</f>
        <v>1029.874811</v>
      </c>
      <c r="U7" s="53" t="n">
        <f aca="false">SUM(C7:G7)</f>
        <v>918.71703</v>
      </c>
      <c r="V7" s="45" t="n">
        <f aca="false">SUM(H7:O7)</f>
        <v>54.926081</v>
      </c>
      <c r="W7" s="48" t="n">
        <f aca="false">SUM(Q7:S7)</f>
        <v>30.4017</v>
      </c>
      <c r="X7" s="45" t="n">
        <f aca="false">+C7/1000</f>
        <v>0.64083264</v>
      </c>
      <c r="Y7" s="45" t="n">
        <f aca="false">(C7)/(C7+D7)</f>
        <v>0.782910118542901</v>
      </c>
      <c r="Z7" s="45" t="n">
        <f aca="false">P7/(U7+P7)</f>
        <v>0.0273464413942416</v>
      </c>
      <c r="AA7" s="45" t="n">
        <f aca="false">V7/(V7+P7)</f>
        <v>0.680147925949998</v>
      </c>
      <c r="AB7" s="45" t="n">
        <f aca="false">H7/(H7+P7)</f>
        <v>0.382418819455916</v>
      </c>
      <c r="AC7" s="45" t="n">
        <f aca="false">U7/(U7+V7)</f>
        <v>0.943587049115371</v>
      </c>
      <c r="AD7" s="45" t="n">
        <f aca="false">(C7+D7)/(C7+D7+Q7)</f>
        <v>0.975088340327594</v>
      </c>
      <c r="AE7" s="45" t="n">
        <f aca="false">(C7)/(P7+C7)</f>
        <v>0.961254765978786</v>
      </c>
      <c r="AF7" s="45" t="n">
        <f aca="false">C7/(E7+C7)</f>
        <v>0.893967765900851</v>
      </c>
      <c r="AG7" s="45" t="n">
        <f aca="false">(C7+D7)/(Q7+P7)</f>
        <v>17.5116587294456</v>
      </c>
      <c r="AH7" s="45" t="n">
        <f aca="false">H7/(E7+H7)</f>
        <v>0.173847733013838</v>
      </c>
      <c r="AI7" s="45" t="n">
        <f aca="false">Q7/(Q7+P7)</f>
        <v>0.447389702578848</v>
      </c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3.8" hidden="false" customHeight="false" outlineLevel="0" collapsed="false">
      <c r="A8" s="45" t="s">
        <v>98</v>
      </c>
      <c r="B8" s="45" t="s">
        <v>92</v>
      </c>
      <c r="C8" s="53" t="n">
        <v>137.45634</v>
      </c>
      <c r="D8" s="53" t="n">
        <v>84.945</v>
      </c>
      <c r="E8" s="53" t="n">
        <v>17.01</v>
      </c>
      <c r="F8" s="53" t="n">
        <v>7.26264</v>
      </c>
      <c r="G8" s="46" t="n">
        <v>0</v>
      </c>
      <c r="H8" s="53" t="n">
        <v>9.5449074</v>
      </c>
      <c r="I8" s="53" t="n">
        <v>0</v>
      </c>
      <c r="J8" s="53" t="n">
        <v>1.9824</v>
      </c>
      <c r="K8" s="53" t="n">
        <v>4.2</v>
      </c>
      <c r="L8" s="53" t="n">
        <v>4.5381</v>
      </c>
      <c r="M8" s="53" t="n">
        <v>0</v>
      </c>
      <c r="N8" s="53" t="n">
        <v>0</v>
      </c>
      <c r="O8" s="53" t="n">
        <v>0</v>
      </c>
      <c r="P8" s="53" t="n">
        <v>28.308</v>
      </c>
      <c r="Q8" s="53" t="n">
        <v>14.17815</v>
      </c>
      <c r="R8" s="53" t="n">
        <v>8.0808</v>
      </c>
      <c r="S8" s="53" t="n">
        <v>0</v>
      </c>
      <c r="T8" s="47" t="n">
        <f aca="false">SUM(C8:S8)</f>
        <v>317.5063374</v>
      </c>
      <c r="U8" s="53" t="n">
        <f aca="false">SUM(C8:G8)</f>
        <v>246.67398</v>
      </c>
      <c r="V8" s="45" t="n">
        <f aca="false">SUM(H8:O8)</f>
        <v>20.2654074</v>
      </c>
      <c r="W8" s="48" t="n">
        <f aca="false">SUM(Q8:S8)</f>
        <v>22.25895</v>
      </c>
      <c r="X8" s="45" t="n">
        <f aca="false">+C8/1000</f>
        <v>0.13745634</v>
      </c>
      <c r="Y8" s="45" t="n">
        <f aca="false">(C8)/(C8+D8)</f>
        <v>0.618055358839115</v>
      </c>
      <c r="Z8" s="45" t="n">
        <f aca="false">P8/(U8+P8)</f>
        <v>0.102944927518523</v>
      </c>
      <c r="AA8" s="45" t="n">
        <f aca="false">V8/(V8+P8)</f>
        <v>0.417211978420933</v>
      </c>
      <c r="AB8" s="45" t="n">
        <f aca="false">H8/(H8+P8)</f>
        <v>0.252157840853197</v>
      </c>
      <c r="AC8" s="45" t="n">
        <f aca="false">U8/(U8+V8)</f>
        <v>0.924082363425698</v>
      </c>
      <c r="AD8" s="45" t="n">
        <f aca="false">(C8+D8)/(C8+D8+Q8)</f>
        <v>0.940070248693156</v>
      </c>
      <c r="AE8" s="45" t="n">
        <f aca="false">(C8)/(P8+C8)</f>
        <v>0.829227444213876</v>
      </c>
      <c r="AF8" s="45" t="n">
        <f aca="false">C8/(E8+C8)</f>
        <v>0.889878921194093</v>
      </c>
      <c r="AG8" s="45" t="n">
        <f aca="false">(C8+D8)/(Q8+P8)</f>
        <v>5.23467859525987</v>
      </c>
      <c r="AH8" s="45" t="n">
        <f aca="false">H8/(E8+H8)</f>
        <v>0.359440432467861</v>
      </c>
      <c r="AI8" s="45" t="n">
        <f aca="false">Q8/(Q8+P8)</f>
        <v>0.333712280354892</v>
      </c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3.8" hidden="false" customHeight="false" outlineLevel="0" collapsed="false">
      <c r="A9" s="45" t="s">
        <v>99</v>
      </c>
      <c r="B9" s="45" t="s">
        <v>92</v>
      </c>
      <c r="C9" s="53" t="n">
        <v>693.33285</v>
      </c>
      <c r="D9" s="53" t="n">
        <v>195.8481</v>
      </c>
      <c r="E9" s="53" t="n">
        <v>32.571</v>
      </c>
      <c r="F9" s="53" t="n">
        <v>39.57471</v>
      </c>
      <c r="G9" s="46" t="n">
        <v>0</v>
      </c>
      <c r="H9" s="53" t="n">
        <v>17.1801</v>
      </c>
      <c r="I9" s="53" t="n">
        <v>0</v>
      </c>
      <c r="J9" s="53" t="n">
        <v>5.5152846</v>
      </c>
      <c r="K9" s="53" t="n">
        <v>26.901</v>
      </c>
      <c r="L9" s="53" t="n">
        <v>8.7279276</v>
      </c>
      <c r="M9" s="53" t="n">
        <v>0</v>
      </c>
      <c r="N9" s="53" t="n">
        <v>0</v>
      </c>
      <c r="O9" s="53" t="n">
        <v>0</v>
      </c>
      <c r="P9" s="53" t="n">
        <v>162.3741</v>
      </c>
      <c r="Q9" s="53" t="n">
        <v>17.18871</v>
      </c>
      <c r="R9" s="53" t="n">
        <v>10.81815</v>
      </c>
      <c r="S9" s="53" t="n">
        <v>0.11445</v>
      </c>
      <c r="T9" s="47" t="n">
        <f aca="false">SUM(C9:S9)</f>
        <v>1210.1463822</v>
      </c>
      <c r="U9" s="53" t="n">
        <f aca="false">SUM(C9:G9)</f>
        <v>961.32666</v>
      </c>
      <c r="V9" s="45" t="n">
        <f aca="false">SUM(H9:O9)</f>
        <v>58.3243122</v>
      </c>
      <c r="W9" s="48" t="n">
        <f aca="false">SUM(Q9:S9)</f>
        <v>28.12131</v>
      </c>
      <c r="X9" s="45" t="n">
        <f aca="false">+C9/1000</f>
        <v>0.69333285</v>
      </c>
      <c r="Y9" s="45" t="n">
        <f aca="false">(C9)/(C9+D9)</f>
        <v>0.779743256982732</v>
      </c>
      <c r="Z9" s="45" t="n">
        <f aca="false">P9/(U9+P9)</f>
        <v>0.144499412815205</v>
      </c>
      <c r="AA9" s="45" t="n">
        <f aca="false">V9/(V9+P9)</f>
        <v>0.264271553286689</v>
      </c>
      <c r="AB9" s="45" t="n">
        <f aca="false">H9/(H9+P9)</f>
        <v>0.0956819723515239</v>
      </c>
      <c r="AC9" s="45" t="n">
        <f aca="false">U9/(U9+V9)</f>
        <v>0.942799728740356</v>
      </c>
      <c r="AD9" s="45" t="n">
        <f aca="false">(C9+D9)/(C9+D9+Q9)</f>
        <v>0.98103565161261</v>
      </c>
      <c r="AE9" s="45" t="n">
        <f aca="false">(C9)/(P9+C9)</f>
        <v>0.810245668800516</v>
      </c>
      <c r="AF9" s="45" t="n">
        <f aca="false">C9/(E9+C9)</f>
        <v>0.955130421198345</v>
      </c>
      <c r="AG9" s="45" t="n">
        <f aca="false">(C9+D9)/(Q9+P9)</f>
        <v>4.95192155881276</v>
      </c>
      <c r="AH9" s="45" t="n">
        <f aca="false">H9/(E9+H9)</f>
        <v>0.345321007977713</v>
      </c>
      <c r="AI9" s="45" t="n">
        <f aca="false">Q9/(Q9+P9)</f>
        <v>0.0957253342159214</v>
      </c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3.8" hidden="false" customHeight="false" outlineLevel="0" collapsed="false">
      <c r="A10" s="45" t="s">
        <v>100</v>
      </c>
      <c r="B10" s="45" t="s">
        <v>92</v>
      </c>
      <c r="C10" s="53" t="n">
        <v>71.29479</v>
      </c>
      <c r="D10" s="53" t="n">
        <v>24.2445</v>
      </c>
      <c r="E10" s="53" t="n">
        <v>4.5171</v>
      </c>
      <c r="F10" s="53" t="n">
        <v>11.85429</v>
      </c>
      <c r="G10" s="46" t="n">
        <v>0</v>
      </c>
      <c r="H10" s="53" t="n">
        <v>6.7899993</v>
      </c>
      <c r="I10" s="53" t="n">
        <v>0</v>
      </c>
      <c r="J10" s="53" t="n">
        <v>1.02774</v>
      </c>
      <c r="K10" s="53" t="n">
        <v>1.23774</v>
      </c>
      <c r="L10" s="53" t="n">
        <v>1.764</v>
      </c>
      <c r="M10" s="53" t="n">
        <v>0.0098</v>
      </c>
      <c r="N10" s="53" t="n">
        <v>0</v>
      </c>
      <c r="O10" s="53" t="n">
        <v>0</v>
      </c>
      <c r="P10" s="53" t="n">
        <v>18.564</v>
      </c>
      <c r="Q10" s="53" t="n">
        <v>4.51878</v>
      </c>
      <c r="R10" s="53" t="n">
        <v>6.9804</v>
      </c>
      <c r="S10" s="53" t="n">
        <v>0</v>
      </c>
      <c r="T10" s="47" t="n">
        <f aca="false">SUM(C10:S10)</f>
        <v>152.8031393</v>
      </c>
      <c r="U10" s="53" t="n">
        <f aca="false">SUM(C10:G10)</f>
        <v>111.91068</v>
      </c>
      <c r="V10" s="45" t="n">
        <f aca="false">SUM(H10:O10)</f>
        <v>10.8292793</v>
      </c>
      <c r="W10" s="48" t="n">
        <f aca="false">SUM(Q10:S10)</f>
        <v>11.49918</v>
      </c>
      <c r="X10" s="45" t="n">
        <f aca="false">+C10/1000</f>
        <v>0.07129479</v>
      </c>
      <c r="Y10" s="45" t="n">
        <f aca="false">(C10)/(C10+D10)</f>
        <v>0.746235292307489</v>
      </c>
      <c r="Z10" s="45" t="n">
        <f aca="false">P10/(U10+P10)</f>
        <v>0.142280479247008</v>
      </c>
      <c r="AA10" s="45" t="n">
        <f aca="false">V10/(V10+P10)</f>
        <v>0.368427054003464</v>
      </c>
      <c r="AB10" s="45" t="n">
        <f aca="false">H10/(H10+P10)</f>
        <v>0.267807820756704</v>
      </c>
      <c r="AC10" s="45" t="n">
        <f aca="false">U10/(U10+V10)</f>
        <v>0.911770548387334</v>
      </c>
      <c r="AD10" s="45" t="n">
        <f aca="false">(C10+D10)/(C10+D10+Q10)</f>
        <v>0.954838425326413</v>
      </c>
      <c r="AE10" s="45" t="n">
        <f aca="false">(C10)/(P10+C10)</f>
        <v>0.79340919235614</v>
      </c>
      <c r="AF10" s="45" t="n">
        <f aca="false">C10/(E10+C10)</f>
        <v>0.940416997914179</v>
      </c>
      <c r="AG10" s="45" t="n">
        <f aca="false">(C10+D10)/(Q10+P10)</f>
        <v>4.13898542549901</v>
      </c>
      <c r="AH10" s="45" t="n">
        <f aca="false">H10/(E10+H10)</f>
        <v>0.600507620906805</v>
      </c>
      <c r="AI10" s="45" t="n">
        <f aca="false">Q10/(Q10+P10)</f>
        <v>0.195764115067596</v>
      </c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13.8" hidden="false" customHeight="false" outlineLevel="0" collapsed="false">
      <c r="A11" s="45" t="s">
        <v>101</v>
      </c>
      <c r="B11" s="45" t="s">
        <v>92</v>
      </c>
      <c r="C11" s="53" t="n">
        <v>58.69374</v>
      </c>
      <c r="D11" s="53" t="n">
        <v>22.64968251</v>
      </c>
      <c r="E11" s="53" t="n">
        <v>2.005164</v>
      </c>
      <c r="F11" s="53" t="n">
        <v>10.8234</v>
      </c>
      <c r="G11" s="46" t="n">
        <v>0</v>
      </c>
      <c r="H11" s="53" t="n">
        <v>3.8808</v>
      </c>
      <c r="I11" s="53" t="n">
        <v>0.000573972</v>
      </c>
      <c r="J11" s="53" t="n">
        <v>1.0164</v>
      </c>
      <c r="K11" s="53" t="n">
        <v>2.5368</v>
      </c>
      <c r="L11" s="53" t="n">
        <v>1.32628986</v>
      </c>
      <c r="M11" s="53" t="n">
        <v>0</v>
      </c>
      <c r="N11" s="53" t="n">
        <v>0</v>
      </c>
      <c r="O11" s="53" t="n">
        <v>0</v>
      </c>
      <c r="P11" s="53" t="n">
        <v>14.91</v>
      </c>
      <c r="Q11" s="53" t="n">
        <v>3.1878</v>
      </c>
      <c r="R11" s="53" t="n">
        <v>4.58871</v>
      </c>
      <c r="S11" s="53" t="n">
        <v>0</v>
      </c>
      <c r="T11" s="47" t="n">
        <f aca="false">SUM(C11:S11)</f>
        <v>125.619360342</v>
      </c>
      <c r="U11" s="53" t="n">
        <f aca="false">SUM(C11:G11)</f>
        <v>94.17198651</v>
      </c>
      <c r="V11" s="45" t="n">
        <f aca="false">SUM(H11:O11)</f>
        <v>8.760863832</v>
      </c>
      <c r="W11" s="48" t="n">
        <f aca="false">SUM(Q11:S11)</f>
        <v>7.77651</v>
      </c>
      <c r="X11" s="45" t="n">
        <f aca="false">+C11/1000</f>
        <v>0.05869374</v>
      </c>
      <c r="Y11" s="45" t="n">
        <f aca="false">(C11)/(C11+D11)</f>
        <v>0.721554837366038</v>
      </c>
      <c r="Z11" s="45" t="n">
        <f aca="false">P11/(U11+P11)</f>
        <v>0.136686179607053</v>
      </c>
      <c r="AA11" s="45" t="n">
        <f aca="false">V11/(V11+P11)</f>
        <v>0.370111707548096</v>
      </c>
      <c r="AB11" s="45" t="n">
        <f aca="false">H11/(H11+P11)</f>
        <v>0.206526598122485</v>
      </c>
      <c r="AC11" s="45" t="n">
        <f aca="false">U11/(U11+V11)</f>
        <v>0.914887581536006</v>
      </c>
      <c r="AD11" s="45" t="n">
        <f aca="false">(C11+D11)/(C11+D11+Q11)</f>
        <v>0.962288490508665</v>
      </c>
      <c r="AE11" s="45" t="n">
        <f aca="false">(C11)/(P11+C11)</f>
        <v>0.79742877196186</v>
      </c>
      <c r="AF11" s="45" t="n">
        <f aca="false">C11/(E11+C11)</f>
        <v>0.966965400231938</v>
      </c>
      <c r="AG11" s="45" t="n">
        <f aca="false">(C11+D11)/(Q11+P11)</f>
        <v>4.49465805291251</v>
      </c>
      <c r="AH11" s="45" t="n">
        <f aca="false">H11/(E11+H11)</f>
        <v>0.659331249732414</v>
      </c>
      <c r="AI11" s="45" t="n">
        <f aca="false">Q11/(Q11+P11)</f>
        <v>0.17614295660246</v>
      </c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s="54" customFormat="true" ht="12.8" hidden="false" customHeight="false" outlineLevel="0" collapsed="false">
      <c r="A12" s="54" t="s">
        <v>102</v>
      </c>
      <c r="B12" s="54" t="s">
        <v>71</v>
      </c>
      <c r="C12" s="55" t="n">
        <v>0.0171590996279466</v>
      </c>
      <c r="D12" s="55" t="n">
        <v>0.0225454</v>
      </c>
      <c r="E12" s="55" t="n">
        <v>0.0214055936673492</v>
      </c>
      <c r="F12" s="55" t="n">
        <v>0.0219897733330063</v>
      </c>
      <c r="G12" s="55" t="n">
        <v>0.000148028235741426</v>
      </c>
      <c r="H12" s="55" t="n">
        <v>0.472967025405463</v>
      </c>
      <c r="I12" s="55" t="n">
        <v>0.0064244106172127</v>
      </c>
      <c r="J12" s="55" t="n">
        <v>0.144596952380176</v>
      </c>
      <c r="K12" s="55" t="n">
        <v>0.121518</v>
      </c>
      <c r="L12" s="55" t="n">
        <v>0.278149011765184</v>
      </c>
      <c r="M12" s="55" t="n">
        <v>0.00746723154241347</v>
      </c>
      <c r="N12" s="55" t="n">
        <v>0.0084</v>
      </c>
      <c r="O12" s="55" t="n">
        <v>0.00454675936985944</v>
      </c>
      <c r="P12" s="55" t="n">
        <v>0.379287042599519</v>
      </c>
      <c r="Q12" s="55" t="n">
        <v>0.0415819</v>
      </c>
      <c r="R12" s="55" t="n">
        <v>0.0655261645040637</v>
      </c>
      <c r="S12" s="55" t="n">
        <v>0.0127642936889896</v>
      </c>
      <c r="T12" s="55" t="n">
        <f aca="false">SUM(C12:S12)</f>
        <v>1.62647668673692</v>
      </c>
      <c r="U12" s="55" t="n">
        <f aca="false">SUM(C12:G12)</f>
        <v>0.0832478948640435</v>
      </c>
      <c r="V12" s="54" t="n">
        <f aca="false">SUM(H12:O12)</f>
        <v>1.04406939108031</v>
      </c>
      <c r="W12" s="54" t="n">
        <f aca="false">SUM(Q12:S12)</f>
        <v>0.119872358193053</v>
      </c>
      <c r="X12" s="54" t="n">
        <f aca="false">+C12/1000</f>
        <v>1.71590996279466E-005</v>
      </c>
      <c r="Y12" s="54" t="n">
        <f aca="false">(C12)/(C12+D12)</f>
        <v>0.432170151714213</v>
      </c>
      <c r="Z12" s="54" t="n">
        <f aca="false">P12/(U12+P12)</f>
        <v>0.820018147557553</v>
      </c>
      <c r="AA12" s="54" t="n">
        <f aca="false">V12/(V12+P12)</f>
        <v>0.733526308923941</v>
      </c>
      <c r="AB12" s="54" t="n">
        <f aca="false">H12/(H12+P12)</f>
        <v>0.554960126517927</v>
      </c>
      <c r="AC12" s="54" t="n">
        <f aca="false">U12/(U12+V12)</f>
        <v>0.0738460200176092</v>
      </c>
      <c r="AD12" s="54" t="n">
        <f aca="false">(C12+D12)/(C12+D12+Q12)</f>
        <v>0.488451940419022</v>
      </c>
      <c r="AE12" s="54" t="n">
        <f aca="false">(C12)/(P12+C12)</f>
        <v>0.0432822968878869</v>
      </c>
      <c r="AF12" s="54" t="n">
        <f aca="false">C12/(E12+C12)</f>
        <v>0.444943241128789</v>
      </c>
      <c r="AG12" s="54" t="n">
        <f aca="false">(C12+D12)/(Q12+P12)</f>
        <v>0.0943393432233552</v>
      </c>
      <c r="AH12" s="54" t="n">
        <f aca="false">H12/(E12+H12)</f>
        <v>0.956701498340472</v>
      </c>
      <c r="AI12" s="54" t="n">
        <f aca="false">Q12/(Q12+P12)</f>
        <v>0.0988001151692668</v>
      </c>
    </row>
    <row r="13" s="54" customFormat="true" ht="12.8" hidden="false" customHeight="false" outlineLevel="0" collapsed="false">
      <c r="A13" s="54" t="s">
        <v>103</v>
      </c>
      <c r="B13" s="54" t="s">
        <v>71</v>
      </c>
      <c r="C13" s="55" t="n">
        <v>0.00886123855143999</v>
      </c>
      <c r="D13" s="55" t="n">
        <v>0.01465</v>
      </c>
      <c r="E13" s="55" t="n">
        <v>0.0402748806395993</v>
      </c>
      <c r="F13" s="55" t="n">
        <v>0.0158431764306356</v>
      </c>
      <c r="G13" s="55" t="n">
        <v>0.000122556379479573</v>
      </c>
      <c r="H13" s="55" t="n">
        <v>0.31558335149509</v>
      </c>
      <c r="I13" s="55" t="n">
        <v>0.00896872499187859</v>
      </c>
      <c r="J13" s="55" t="n">
        <v>0.136049113700733</v>
      </c>
      <c r="K13" s="55" t="n">
        <v>0.213816028261297</v>
      </c>
      <c r="L13" s="55" t="n">
        <v>0.204757553434635</v>
      </c>
      <c r="M13" s="55" t="n">
        <v>0.00620214592767745</v>
      </c>
      <c r="N13" s="55" t="n">
        <v>0.00405012004057871</v>
      </c>
      <c r="O13" s="55" t="n">
        <v>0.00316452501486593</v>
      </c>
      <c r="P13" s="55" t="n">
        <v>0.853576419813136</v>
      </c>
      <c r="Q13" s="55" t="n">
        <v>0.0254</v>
      </c>
      <c r="R13" s="55" t="n">
        <v>0.069567604625273</v>
      </c>
      <c r="S13" s="55" t="n">
        <v>0.00943652517820309</v>
      </c>
      <c r="T13" s="55" t="n">
        <f aca="false">SUM(C13:S13)</f>
        <v>1.93032396448452</v>
      </c>
      <c r="U13" s="55" t="n">
        <f aca="false">SUM(C13:G13)</f>
        <v>0.0797518520011545</v>
      </c>
      <c r="V13" s="54" t="n">
        <f aca="false">SUM(H13:O13)</f>
        <v>0.892591562866756</v>
      </c>
      <c r="W13" s="54" t="n">
        <f aca="false">SUM(Q13:S13)</f>
        <v>0.104404129803476</v>
      </c>
      <c r="X13" s="54" t="n">
        <f aca="false">+C13/1000</f>
        <v>8.86123855143999E-006</v>
      </c>
      <c r="Y13" s="54" t="n">
        <f aca="false">(C13)/(C13+D13)</f>
        <v>0.376893736672042</v>
      </c>
      <c r="Z13" s="54" t="n">
        <f aca="false">P13/(U13+P13)</f>
        <v>0.914551123747569</v>
      </c>
      <c r="AA13" s="54" t="n">
        <f aca="false">V13/(V13+P13)</f>
        <v>0.511171646554228</v>
      </c>
      <c r="AB13" s="54" t="n">
        <f aca="false">H13/(H13+P13)</f>
        <v>0.269923204030506</v>
      </c>
      <c r="AC13" s="54" t="n">
        <f aca="false">U13/(U13+V13)</f>
        <v>0.082020252085513</v>
      </c>
      <c r="AD13" s="54" t="n">
        <f aca="false">(C13+D13)/(C13+D13+Q13)</f>
        <v>0.480691948266924</v>
      </c>
      <c r="AE13" s="54" t="n">
        <f aca="false">(C13)/(P13+C13)</f>
        <v>0.0102746424225531</v>
      </c>
      <c r="AF13" s="54" t="n">
        <f aca="false">C13/(E13+C13)</f>
        <v>0.180340627166501</v>
      </c>
      <c r="AG13" s="54" t="n">
        <f aca="false">(C13+D13)/(Q13+P13)</f>
        <v>0.026748429220022</v>
      </c>
      <c r="AH13" s="54" t="n">
        <f aca="false">H13/(E13+H13)</f>
        <v>0.886823243070697</v>
      </c>
      <c r="AI13" s="54" t="n">
        <f aca="false">Q13/(Q13+P13)</f>
        <v>0.0288972484670293</v>
      </c>
    </row>
    <row r="14" s="54" customFormat="true" ht="12.8" hidden="false" customHeight="false" outlineLevel="0" collapsed="false">
      <c r="A14" s="54" t="s">
        <v>102</v>
      </c>
      <c r="B14" s="54" t="s">
        <v>71</v>
      </c>
      <c r="C14" s="55" t="n">
        <v>0.0183139492398088</v>
      </c>
      <c r="D14" s="55" t="n">
        <v>0.0110662777153696</v>
      </c>
      <c r="E14" s="55" t="n">
        <v>0.0448642204816672</v>
      </c>
      <c r="F14" s="55" t="n">
        <v>0.0251</v>
      </c>
      <c r="G14" s="55" t="n">
        <v>0.000113164068120126</v>
      </c>
      <c r="H14" s="55" t="n">
        <v>0.497110414271551</v>
      </c>
      <c r="I14" s="55" t="n">
        <v>0.00829265043545908</v>
      </c>
      <c r="J14" s="55" t="n">
        <v>0.242311324047753</v>
      </c>
      <c r="K14" s="55" t="n">
        <v>0.148518</v>
      </c>
      <c r="L14" s="55" t="n">
        <v>0.151762578181916</v>
      </c>
      <c r="M14" s="55" t="n">
        <v>0.00897836129779537</v>
      </c>
      <c r="N14" s="55" t="n">
        <v>0.00539280328356707</v>
      </c>
      <c r="O14" s="55" t="n">
        <v>0.00425666677624134</v>
      </c>
      <c r="P14" s="55" t="n">
        <v>0.548277775633557</v>
      </c>
      <c r="Q14" s="55" t="n">
        <v>0.0251518</v>
      </c>
      <c r="R14" s="55" t="n">
        <v>0.129662654552555</v>
      </c>
      <c r="S14" s="55" t="n">
        <v>0.00733573963726547</v>
      </c>
      <c r="T14" s="55" t="n">
        <f aca="false">SUM(C14:S14)</f>
        <v>1.87650837962263</v>
      </c>
      <c r="U14" s="55" t="n">
        <f aca="false">SUM(C14:G14)</f>
        <v>0.0994576115049658</v>
      </c>
      <c r="V14" s="54" t="n">
        <f aca="false">SUM(H14:O14)</f>
        <v>1.06662279829428</v>
      </c>
      <c r="W14" s="54" t="n">
        <f aca="false">SUM(Q14:S14)</f>
        <v>0.16215019418982</v>
      </c>
      <c r="X14" s="54" t="n">
        <f aca="false">+C14/1000</f>
        <v>1.83139492398088E-005</v>
      </c>
      <c r="Y14" s="54" t="n">
        <f aca="false">(C14)/(C14+D14)</f>
        <v>0.623342674232843</v>
      </c>
      <c r="Z14" s="54" t="n">
        <f aca="false">P14/(U14+P14)</f>
        <v>0.846453330357114</v>
      </c>
      <c r="AA14" s="54" t="n">
        <f aca="false">V14/(V14+P14)</f>
        <v>0.660488215506662</v>
      </c>
      <c r="AB14" s="54" t="n">
        <f aca="false">H14/(H14+P14)</f>
        <v>0.475527099953821</v>
      </c>
      <c r="AC14" s="54" t="n">
        <f aca="false">U14/(U14+V14)</f>
        <v>0.0852922411432058</v>
      </c>
      <c r="AD14" s="54" t="n">
        <f aca="false">(C14+D14)/(C14+D14+Q14)</f>
        <v>0.538770124560507</v>
      </c>
      <c r="AE14" s="54" t="n">
        <f aca="false">(C14)/(P14+C14)</f>
        <v>0.0323230086777247</v>
      </c>
      <c r="AF14" s="54" t="n">
        <f aca="false">C14/(E14+C14)</f>
        <v>0.289877806219248</v>
      </c>
      <c r="AG14" s="54" t="n">
        <f aca="false">(C14+D14)/(Q14+P14)</f>
        <v>0.0512359811973728</v>
      </c>
      <c r="AH14" s="54" t="n">
        <f aca="false">H14/(E14+H14)</f>
        <v>0.917220811446101</v>
      </c>
      <c r="AI14" s="54" t="n">
        <f aca="false">Q14/(Q14+P14)</f>
        <v>0.0438620557236011</v>
      </c>
    </row>
    <row r="15" s="54" customFormat="true" ht="12.8" hidden="false" customHeight="false" outlineLevel="0" collapsed="false">
      <c r="A15" s="54" t="s">
        <v>102</v>
      </c>
      <c r="B15" s="54" t="s">
        <v>71</v>
      </c>
      <c r="C15" s="55" t="n">
        <v>0.0274536273195603</v>
      </c>
      <c r="D15" s="55" t="n">
        <v>0.0128601332957909</v>
      </c>
      <c r="E15" s="55" t="n">
        <v>0.0568861284946936</v>
      </c>
      <c r="F15" s="55" t="n">
        <v>0.0238861025617681</v>
      </c>
      <c r="G15" s="55" t="n">
        <v>9.83015142466052E-005</v>
      </c>
      <c r="H15" s="55" t="n">
        <v>0.391237034976215</v>
      </c>
      <c r="I15" s="55" t="n">
        <v>0.0123069759987544</v>
      </c>
      <c r="J15" s="55" t="n">
        <v>0.326963039830449</v>
      </c>
      <c r="K15" s="55" t="n">
        <v>0.188545</v>
      </c>
      <c r="L15" s="55" t="n">
        <v>0.260143965059543</v>
      </c>
      <c r="M15" s="55" t="n">
        <v>0.0120136785794375</v>
      </c>
      <c r="N15" s="55" t="n">
        <v>0.00845</v>
      </c>
      <c r="O15" s="55" t="n">
        <v>0.00471985429440942</v>
      </c>
      <c r="P15" s="55" t="n">
        <v>0.65119220756536</v>
      </c>
      <c r="Q15" s="55" t="n">
        <v>0.037511</v>
      </c>
      <c r="R15" s="55" t="n">
        <v>0.0891890444637866</v>
      </c>
      <c r="S15" s="55" t="n">
        <v>0.0148382899227895</v>
      </c>
      <c r="T15" s="55" t="n">
        <f aca="false">SUM(C15:S15)</f>
        <v>2.1182943838768</v>
      </c>
      <c r="U15" s="55" t="n">
        <f aca="false">SUM(C15:G15)</f>
        <v>0.12118429318606</v>
      </c>
      <c r="V15" s="54" t="n">
        <f aca="false">SUM(H15:O15)</f>
        <v>1.20437954873881</v>
      </c>
      <c r="W15" s="54" t="n">
        <f aca="false">SUM(Q15:S15)</f>
        <v>0.141538334386576</v>
      </c>
      <c r="X15" s="54" t="n">
        <f aca="false">+C15/1000</f>
        <v>2.74536273195603E-005</v>
      </c>
      <c r="Y15" s="54" t="n">
        <f aca="false">(C15)/(C15+D15)</f>
        <v>0.680998917007662</v>
      </c>
      <c r="Z15" s="54" t="n">
        <f aca="false">P15/(U15+P15)</f>
        <v>0.843102045352023</v>
      </c>
      <c r="AA15" s="54" t="n">
        <f aca="false">V15/(V15+P15)</f>
        <v>0.649061155758066</v>
      </c>
      <c r="AB15" s="54" t="n">
        <f aca="false">H15/(H15+P15)</f>
        <v>0.375312797271812</v>
      </c>
      <c r="AC15" s="54" t="n">
        <f aca="false">U15/(U15+V15)</f>
        <v>0.0914209405486549</v>
      </c>
      <c r="AD15" s="54" t="n">
        <f aca="false">(C15+D15)/(C15+D15+Q15)</f>
        <v>0.518006869492371</v>
      </c>
      <c r="AE15" s="54" t="n">
        <f aca="false">(C15)/(P15+C15)</f>
        <v>0.0404535413146914</v>
      </c>
      <c r="AF15" s="54" t="n">
        <f aca="false">C15/(E15+C15)</f>
        <v>0.32551229315891</v>
      </c>
      <c r="AG15" s="54" t="n">
        <f aca="false">(C15+D15)/(Q15+P15)</f>
        <v>0.0585357526616795</v>
      </c>
      <c r="AH15" s="54" t="n">
        <f aca="false">H15/(E15+H15)</f>
        <v>0.873056933602615</v>
      </c>
      <c r="AI15" s="54" t="n">
        <f aca="false">Q15/(Q15+P15)</f>
        <v>0.0544661322728631</v>
      </c>
    </row>
    <row r="16" s="54" customFormat="true" ht="12.8" hidden="false" customHeight="false" outlineLevel="0" collapsed="false">
      <c r="A16" s="54" t="s">
        <v>102</v>
      </c>
      <c r="B16" s="54" t="s">
        <v>71</v>
      </c>
      <c r="C16" s="55" t="n">
        <v>0.0203055618388385</v>
      </c>
      <c r="D16" s="55" t="n">
        <v>0.011659605690401</v>
      </c>
      <c r="E16" s="55" t="n">
        <v>0.0485934589181467</v>
      </c>
      <c r="F16" s="55" t="n">
        <v>0.0173416595348547</v>
      </c>
      <c r="G16" s="55" t="n">
        <v>0.000115216144716868</v>
      </c>
      <c r="H16" s="55" t="n">
        <v>0.334665832506876</v>
      </c>
      <c r="I16" s="55" t="n">
        <v>0.0158290529846551</v>
      </c>
      <c r="J16" s="55" t="n">
        <v>0.197370860546946</v>
      </c>
      <c r="K16" s="55" t="n">
        <v>0.235272133234748</v>
      </c>
      <c r="L16" s="55" t="n">
        <v>0.203110750515232</v>
      </c>
      <c r="M16" s="55" t="n">
        <v>0.00863747779686378</v>
      </c>
      <c r="N16" s="55" t="n">
        <v>0.00603322067078109</v>
      </c>
      <c r="O16" s="55" t="n">
        <v>0.00289899448418152</v>
      </c>
      <c r="P16" s="55" t="n">
        <v>0.6284854</v>
      </c>
      <c r="Q16" s="55" t="n">
        <v>0.036518</v>
      </c>
      <c r="R16" s="55" t="n">
        <v>0.180012853462591</v>
      </c>
      <c r="S16" s="55" t="n">
        <v>0.00841660513921266</v>
      </c>
      <c r="T16" s="55" t="n">
        <f aca="false">SUM(C16:S16)</f>
        <v>1.95526668346905</v>
      </c>
      <c r="U16" s="55" t="n">
        <f aca="false">SUM(C16:G16)</f>
        <v>0.0980155021269577</v>
      </c>
      <c r="V16" s="54" t="n">
        <f aca="false">SUM(H16:O16)</f>
        <v>1.00381832274028</v>
      </c>
      <c r="W16" s="54" t="n">
        <f aca="false">SUM(Q16:S16)</f>
        <v>0.224947458601804</v>
      </c>
      <c r="X16" s="54" t="n">
        <f aca="false">+C16/1000</f>
        <v>2.03055618388385E-005</v>
      </c>
      <c r="Y16" s="54" t="n">
        <f aca="false">(C16)/(C16+D16)</f>
        <v>0.635240275849155</v>
      </c>
      <c r="Z16" s="54" t="n">
        <f aca="false">P16/(U16+P16)</f>
        <v>0.865085505276043</v>
      </c>
      <c r="AA16" s="54" t="n">
        <f aca="false">V16/(V16+P16)</f>
        <v>0.614970307765451</v>
      </c>
      <c r="AB16" s="54" t="n">
        <f aca="false">H16/(H16+P16)</f>
        <v>0.347469661265773</v>
      </c>
      <c r="AC16" s="54" t="n">
        <f aca="false">U16/(U16+V16)</f>
        <v>0.088956701015026</v>
      </c>
      <c r="AD16" s="54" t="n">
        <f aca="false">(C16+D16)/(C16+D16+Q16)</f>
        <v>0.466759478021978</v>
      </c>
      <c r="AE16" s="54" t="n">
        <f aca="false">(C16)/(P16+C16)</f>
        <v>0.0312975411699439</v>
      </c>
      <c r="AF16" s="54" t="n">
        <f aca="false">C16/(E16+C16)</f>
        <v>0.294714810395616</v>
      </c>
      <c r="AG16" s="54" t="n">
        <f aca="false">(C16+D16)/(Q16+P16)</f>
        <v>0.0480676753370577</v>
      </c>
      <c r="AH16" s="54" t="n">
        <f aca="false">H16/(E16+H16)</f>
        <v>0.873209965145351</v>
      </c>
      <c r="AI16" s="54" t="n">
        <f aca="false">Q16/(Q16+P16)</f>
        <v>0.0549140049509521</v>
      </c>
    </row>
    <row r="17" s="56" customFormat="true" ht="12.8" hidden="false" customHeight="false" outlineLevel="0" collapsed="false">
      <c r="B17" s="56" t="s">
        <v>104</v>
      </c>
      <c r="C17" s="57" t="n">
        <f aca="false">AVERAGE(C2:C11)</f>
        <v>354.998690737612</v>
      </c>
      <c r="D17" s="57" t="n">
        <f aca="false">AVERAGE(D2:D11)</f>
        <v>109.539467372376</v>
      </c>
      <c r="E17" s="57" t="n">
        <f aca="false">AVERAGE(E2:E11)</f>
        <v>54.1844365945727</v>
      </c>
      <c r="F17" s="57" t="n">
        <f aca="false">AVERAGE(F2:F11)</f>
        <v>34.3582522194336</v>
      </c>
      <c r="G17" s="57" t="n">
        <f aca="false">AVERAGE(G2:G11)</f>
        <v>1.51084270391904</v>
      </c>
      <c r="H17" s="57" t="n">
        <f aca="false">AVERAGE(H2:H11)</f>
        <v>18.7759557211107</v>
      </c>
      <c r="I17" s="57" t="n">
        <f aca="false">AVERAGE(I2:I11)</f>
        <v>0.142917229408645</v>
      </c>
      <c r="J17" s="57" t="n">
        <f aca="false">AVERAGE(J2:J11)</f>
        <v>6.53805120623662</v>
      </c>
      <c r="K17" s="57" t="n">
        <f aca="false">AVERAGE(K2:K11)</f>
        <v>18.7322942290163</v>
      </c>
      <c r="L17" s="57" t="n">
        <f aca="false">AVERAGE(L2:L11)</f>
        <v>9.38612421062472</v>
      </c>
      <c r="M17" s="57" t="n">
        <f aca="false">AVERAGE(M2:M11)</f>
        <v>0.02732</v>
      </c>
      <c r="N17" s="57" t="n">
        <f aca="false">AVERAGE(N2:N11)</f>
        <v>0.00851811</v>
      </c>
      <c r="O17" s="57" t="n">
        <f aca="false">AVERAGE(O2:O11)</f>
        <v>0.211174314021521</v>
      </c>
      <c r="P17" s="57" t="n">
        <f aca="false">AVERAGE(P2:P11)</f>
        <v>60.7493368202176</v>
      </c>
      <c r="Q17" s="57" t="n">
        <f aca="false">AVERAGE(Q2:Q11)</f>
        <v>17.8187998059137</v>
      </c>
      <c r="R17" s="57" t="n">
        <f aca="false">AVERAGE(R2:R11)</f>
        <v>20.5951214849675</v>
      </c>
      <c r="S17" s="57" t="n">
        <f aca="false">AVERAGE(S2:S11)</f>
        <v>0.198104947855779</v>
      </c>
      <c r="T17" s="57" t="n">
        <f aca="false">AVERAGE(T2:T11)</f>
        <v>707.775407707287</v>
      </c>
      <c r="U17" s="57" t="n">
        <f aca="false">AVERAGE(U2:U11)</f>
        <v>554.591689627914</v>
      </c>
      <c r="V17" s="57" t="n">
        <f aca="false">AVERAGE(V2:V11)</f>
        <v>53.8223550204185</v>
      </c>
      <c r="W17" s="57" t="n">
        <f aca="false">AVERAGE(W2:W11)</f>
        <v>38.6120262387369</v>
      </c>
      <c r="X17" s="57" t="n">
        <f aca="false">AVERAGE(X2:X11)</f>
        <v>0.354998690737612</v>
      </c>
      <c r="Y17" s="57" t="n">
        <f aca="false">AVERAGE(Y2:Y11)</f>
        <v>0.736075489582392</v>
      </c>
      <c r="Z17" s="57" t="n">
        <f aca="false">AVERAGE(Z2:Z11)</f>
        <v>0.113232794210731</v>
      </c>
      <c r="AA17" s="57" t="n">
        <f aca="false">AVERAGE(AA2:AA11)</f>
        <v>0.470653935115411</v>
      </c>
      <c r="AB17" s="57" t="n">
        <f aca="false">AVERAGE(AB2:AB11)</f>
        <v>0.259556655805385</v>
      </c>
      <c r="AC17" s="57" t="n">
        <f aca="false">AVERAGE(AC2:AC11)</f>
        <v>0.901769768167785</v>
      </c>
      <c r="AD17" s="57" t="n">
        <f aca="false">AVERAGE(AD2:AD11)</f>
        <v>0.955179462870696</v>
      </c>
      <c r="AE17" s="57" t="n">
        <f aca="false">AVERAGE(AE2:AE11)</f>
        <v>0.818010273608127</v>
      </c>
      <c r="AF17" s="57" t="n">
        <f aca="false">AVERAGE(AF2:AF11)</f>
        <v>0.848207455414395</v>
      </c>
      <c r="AG17" s="57" t="n">
        <f aca="false">AVERAGE(AG2:AG11)</f>
        <v>6.3759241732762</v>
      </c>
      <c r="AH17" s="57" t="n">
        <f aca="false">AVERAGE(AH2:AH11)</f>
        <v>0.338712562000473</v>
      </c>
      <c r="AI17" s="57" t="n">
        <f aca="false">AVERAGE(AI2:AI11)</f>
        <v>0.251790117377623</v>
      </c>
    </row>
    <row r="18" s="56" customFormat="true" ht="12.8" hidden="false" customHeight="false" outlineLevel="0" collapsed="false">
      <c r="B18" s="56" t="s">
        <v>105</v>
      </c>
      <c r="C18" s="57" t="n">
        <f aca="false">STDEV(C2:C11)</f>
        <v>288.738425471435</v>
      </c>
      <c r="D18" s="57" t="n">
        <f aca="false">STDEV(D2:D11)</f>
        <v>70.7131083738422</v>
      </c>
      <c r="E18" s="57" t="n">
        <f aca="false">STDEV(E2:E11)</f>
        <v>38.6297671442586</v>
      </c>
      <c r="F18" s="57" t="n">
        <f aca="false">STDEV(F2:F11)</f>
        <v>29.6625324997709</v>
      </c>
      <c r="G18" s="57" t="n">
        <f aca="false">STDEV(G2:G11)</f>
        <v>4.77770413063156</v>
      </c>
      <c r="H18" s="57" t="n">
        <f aca="false">STDEV(H2:H11)</f>
        <v>12.0399909134456</v>
      </c>
      <c r="I18" s="57" t="n">
        <f aca="false">STDEV(I2:I11)</f>
        <v>0.451742324621957</v>
      </c>
      <c r="J18" s="57" t="n">
        <f aca="false">STDEV(J2:J11)</f>
        <v>4.39504497603724</v>
      </c>
      <c r="K18" s="57" t="n">
        <f aca="false">STDEV(K2:K11)</f>
        <v>15.0809694102213</v>
      </c>
      <c r="L18" s="57" t="n">
        <f aca="false">STDEV(L2:L11)</f>
        <v>8.7535523216217</v>
      </c>
      <c r="M18" s="57" t="n">
        <f aca="false">STDEV(M2:M11)</f>
        <v>0.0625404544630469</v>
      </c>
      <c r="N18" s="57" t="n">
        <f aca="false">STDEV(N2:N11)</f>
        <v>0.0127237340967754</v>
      </c>
      <c r="O18" s="57" t="n">
        <f aca="false">STDEV(O2:O11)</f>
        <v>0.667791815631639</v>
      </c>
      <c r="P18" s="57" t="n">
        <f aca="false">STDEV(P2:P11)</f>
        <v>47.7944349705107</v>
      </c>
      <c r="Q18" s="57" t="n">
        <f aca="false">STDEV(Q2:Q11)</f>
        <v>11.1489986601148</v>
      </c>
      <c r="R18" s="57" t="n">
        <f aca="false">STDEV(R2:R11)</f>
        <v>16.6682567016967</v>
      </c>
      <c r="S18" s="57" t="n">
        <f aca="false">STDEV(S2:S11)</f>
        <v>0.511717737452888</v>
      </c>
      <c r="T18" s="57" t="n">
        <f aca="false">STDEV(T2:T11)</f>
        <v>454.158246723816</v>
      </c>
      <c r="U18" s="57" t="n">
        <f aca="false">STDEV(U2:U11)</f>
        <v>391.030196982574</v>
      </c>
      <c r="V18" s="57" t="n">
        <f aca="false">STDEV(V2:V11)</f>
        <v>32.8853636356124</v>
      </c>
      <c r="W18" s="57" t="n">
        <f aca="false">STDEV(W2:W11)</f>
        <v>23.6055836759477</v>
      </c>
      <c r="X18" s="57" t="n">
        <f aca="false">STDEV(X2:X11)</f>
        <v>0.288738425471435</v>
      </c>
      <c r="Y18" s="57" t="n">
        <f aca="false">STDEV(Y2:Y11)</f>
        <v>0.0671009350360332</v>
      </c>
      <c r="Z18" s="57" t="n">
        <f aca="false">STDEV(Z2:Z11)</f>
        <v>0.0465506501173464</v>
      </c>
      <c r="AA18" s="57" t="n">
        <f aca="false">STDEV(AA2:AA11)</f>
        <v>0.15089328671838</v>
      </c>
      <c r="AB18" s="57" t="n">
        <f aca="false">STDEV(AB2:AB11)</f>
        <v>0.0950177940546306</v>
      </c>
      <c r="AC18" s="57" t="n">
        <f aca="false">STDEV(AC2:AC11)</f>
        <v>0.0477138233318029</v>
      </c>
      <c r="AD18" s="57" t="n">
        <f aca="false">STDEV(AD2:AD11)</f>
        <v>0.0208199308426701</v>
      </c>
      <c r="AE18" s="57" t="n">
        <f aca="false">STDEV(AE2:AE11)</f>
        <v>0.0909000473832099</v>
      </c>
      <c r="AF18" s="57" t="n">
        <f aca="false">STDEV(AF2:AF11)</f>
        <v>0.131268211223657</v>
      </c>
      <c r="AG18" s="57" t="n">
        <f aca="false">STDEV(AG2:AG11)</f>
        <v>4.78981474772395</v>
      </c>
      <c r="AH18" s="57" t="n">
        <f aca="false">STDEV(AH2:AH11)</f>
        <v>0.177341334441494</v>
      </c>
      <c r="AI18" s="57" t="n">
        <f aca="false">STDEV(AI2:AI11)</f>
        <v>0.117649539532943</v>
      </c>
    </row>
    <row r="19" s="54" customFormat="true" ht="12.8" hidden="false" customHeight="false" outlineLevel="0" collapsed="false">
      <c r="B19" s="58" t="s">
        <v>104</v>
      </c>
      <c r="C19" s="59" t="n">
        <f aca="false">AVERAGE(C12:C16)</f>
        <v>0.0184186953155188</v>
      </c>
      <c r="D19" s="59" t="n">
        <f aca="false">AVERAGE(D12:D16)</f>
        <v>0.0145562833403123</v>
      </c>
      <c r="E19" s="59" t="n">
        <f aca="false">AVERAGE(E12:E16)</f>
        <v>0.0424048564402912</v>
      </c>
      <c r="F19" s="59" t="n">
        <f aca="false">AVERAGE(F12:F16)</f>
        <v>0.0208321423720529</v>
      </c>
      <c r="G19" s="59" t="n">
        <f aca="false">AVERAGE(G12:G16)</f>
        <v>0.00011945326846092</v>
      </c>
      <c r="H19" s="59" t="n">
        <f aca="false">AVERAGE(H12:H16)</f>
        <v>0.402312731731039</v>
      </c>
      <c r="I19" s="59" t="n">
        <f aca="false">AVERAGE(I12:I16)</f>
        <v>0.010364363005592</v>
      </c>
      <c r="J19" s="59" t="n">
        <f aca="false">AVERAGE(J12:J16)</f>
        <v>0.209458258101211</v>
      </c>
      <c r="K19" s="59" t="n">
        <f aca="false">AVERAGE(K12:K16)</f>
        <v>0.181533832299209</v>
      </c>
      <c r="L19" s="59" t="n">
        <f aca="false">AVERAGE(L12:L16)</f>
        <v>0.219584771791302</v>
      </c>
      <c r="M19" s="59" t="n">
        <f aca="false">AVERAGE(M12:M16)</f>
        <v>0.00865977902883751</v>
      </c>
      <c r="N19" s="59" t="n">
        <f aca="false">AVERAGE(N12:N16)</f>
        <v>0.00646522879898537</v>
      </c>
      <c r="O19" s="59" t="n">
        <f aca="false">AVERAGE(O12:O16)</f>
        <v>0.00391735998791153</v>
      </c>
      <c r="P19" s="59" t="n">
        <f aca="false">AVERAGE(P12:P16)</f>
        <v>0.612163769122314</v>
      </c>
      <c r="Q19" s="59" t="n">
        <f aca="false">AVERAGE(Q12:Q16)</f>
        <v>0.03323254</v>
      </c>
      <c r="R19" s="59" t="n">
        <f aca="false">AVERAGE(R12:R16)</f>
        <v>0.106791664321654</v>
      </c>
      <c r="S19" s="59" t="n">
        <f aca="false">AVERAGE(S12:S16)</f>
        <v>0.0105582907132921</v>
      </c>
      <c r="T19" s="59" t="n">
        <f aca="false">AVERAGE(T12:T16)</f>
        <v>1.90137401963798</v>
      </c>
      <c r="U19" s="59" t="n">
        <f aca="false">AVERAGE(U12:U16)</f>
        <v>0.0963314307366362</v>
      </c>
      <c r="V19" s="59" t="n">
        <f aca="false">AVERAGE(V12:V16)</f>
        <v>1.04229632474409</v>
      </c>
      <c r="W19" s="59" t="n">
        <f aca="false">AVERAGE(W12:W16)</f>
        <v>0.150582495034946</v>
      </c>
      <c r="X19" s="59" t="n">
        <f aca="false">AVERAGE(X12:X16)</f>
        <v>1.84186953155188E-005</v>
      </c>
      <c r="Y19" s="59" t="n">
        <f aca="false">AVERAGE(Y12:Y16)</f>
        <v>0.549729151095183</v>
      </c>
      <c r="Z19" s="59" t="n">
        <f aca="false">AVERAGE(Z12:Z16)</f>
        <v>0.85784203045806</v>
      </c>
      <c r="AA19" s="59" t="n">
        <f aca="false">AVERAGE(AA12:AA16)</f>
        <v>0.63384352690167</v>
      </c>
      <c r="AB19" s="59" t="n">
        <f aca="false">AVERAGE(AB12:AB16)</f>
        <v>0.404638577807968</v>
      </c>
      <c r="AC19" s="59" t="n">
        <f aca="false">AVERAGE(AC12:AC16)</f>
        <v>0.0843072309620018</v>
      </c>
      <c r="AD19" s="59" t="n">
        <f aca="false">AVERAGE(AD12:AD16)</f>
        <v>0.498536072152161</v>
      </c>
      <c r="AE19" s="59" t="n">
        <f aca="false">AVERAGE(AE12:AE16)</f>
        <v>0.03152620609456</v>
      </c>
      <c r="AF19" s="59" t="n">
        <f aca="false">AVERAGE(AF12:AF16)</f>
        <v>0.307077755613813</v>
      </c>
      <c r="AG19" s="59" t="n">
        <f aca="false">AVERAGE(AG12:AG16)</f>
        <v>0.0557854363278974</v>
      </c>
      <c r="AH19" s="59" t="n">
        <f aca="false">AVERAGE(AH12:AH16)</f>
        <v>0.901402490321047</v>
      </c>
      <c r="AI19" s="59" t="n">
        <f aca="false">AVERAGE(AI12:AI16)</f>
        <v>0.0561879113167425</v>
      </c>
    </row>
    <row r="20" s="54" customFormat="true" ht="12.8" hidden="false" customHeight="false" outlineLevel="0" collapsed="false">
      <c r="B20" s="58" t="s">
        <v>105</v>
      </c>
      <c r="C20" s="59" t="n">
        <f aca="false">STDEV(C12:C16)</f>
        <v>0.0066733199089404</v>
      </c>
      <c r="D20" s="59" t="n">
        <f aca="false">STDEV(D12:D16)</f>
        <v>0.00467125715031724</v>
      </c>
      <c r="E20" s="59" t="n">
        <f aca="false">STDEV(E12:E16)</f>
        <v>0.0132246015662963</v>
      </c>
      <c r="F20" s="59" t="n">
        <f aca="false">STDEV(F12:F16)</f>
        <v>0.00406062318542198</v>
      </c>
      <c r="G20" s="59" t="n">
        <f aca="false">STDEV(G12:G16)</f>
        <v>1.82418613220245E-005</v>
      </c>
      <c r="H20" s="59" t="n">
        <f aca="false">STDEV(H12:H16)</f>
        <v>0.0809311269831393</v>
      </c>
      <c r="I20" s="59" t="n">
        <f aca="false">STDEV(I12:I16)</f>
        <v>0.00372154554821449</v>
      </c>
      <c r="J20" s="59" t="n">
        <f aca="false">STDEV(J12:J16)</f>
        <v>0.0784676594406997</v>
      </c>
      <c r="K20" s="59" t="n">
        <f aca="false">STDEV(K12:K16)</f>
        <v>0.0465592282611035</v>
      </c>
      <c r="L20" s="59" t="n">
        <f aca="false">STDEV(L12:L16)</f>
        <v>0.0504130640049747</v>
      </c>
      <c r="M20" s="59" t="n">
        <f aca="false">STDEV(M12:M16)</f>
        <v>0.00216868417305578</v>
      </c>
      <c r="N20" s="59" t="n">
        <f aca="false">STDEV(N12:N16)</f>
        <v>0.00192692333426501</v>
      </c>
      <c r="O20" s="59" t="n">
        <f aca="false">STDEV(O12:O16)</f>
        <v>0.000830526728406811</v>
      </c>
      <c r="P20" s="59" t="n">
        <f aca="false">STDEV(P12:P16)</f>
        <v>0.17203391560634</v>
      </c>
      <c r="Q20" s="59" t="n">
        <f aca="false">STDEV(Q12:Q16)</f>
        <v>0.00750763480718129</v>
      </c>
      <c r="R20" s="59" t="n">
        <f aca="false">STDEV(R12:R16)</f>
        <v>0.0481735120545789</v>
      </c>
      <c r="S20" s="59" t="n">
        <f aca="false">STDEV(S12:S16)</f>
        <v>0.00313906247204554</v>
      </c>
      <c r="T20" s="59" t="n">
        <f aca="false">STDEV(T12:T16)</f>
        <v>0.178173936528619</v>
      </c>
      <c r="U20" s="59" t="n">
        <f aca="false">STDEV(U12:U16)</f>
        <v>0.0164037740821235</v>
      </c>
      <c r="V20" s="59" t="n">
        <f aca="false">STDEV(V12:V16)</f>
        <v>0.112647641949463</v>
      </c>
      <c r="W20" s="59" t="n">
        <f aca="false">STDEV(W12:W16)</f>
        <v>0.0469609152172583</v>
      </c>
      <c r="X20" s="59" t="n">
        <f aca="false">STDEV(X12:X16)</f>
        <v>6.6733199089404E-006</v>
      </c>
      <c r="Y20" s="59" t="n">
        <f aca="false">STDEV(Y12:Y16)</f>
        <v>0.135697322654519</v>
      </c>
      <c r="Z20" s="59" t="n">
        <f aca="false">STDEV(Z12:Z16)</f>
        <v>0.035517618718545</v>
      </c>
      <c r="AA20" s="59" t="n">
        <f aca="false">STDEV(AA12:AA16)</f>
        <v>0.0810597947800086</v>
      </c>
      <c r="AB20" s="59" t="n">
        <f aca="false">STDEV(AB12:AB16)</f>
        <v>0.111689602171877</v>
      </c>
      <c r="AC20" s="59" t="n">
        <f aca="false">STDEV(AC12:AC16)</f>
        <v>0.00685309943964902</v>
      </c>
      <c r="AD20" s="59" t="n">
        <f aca="false">STDEV(AD12:AD16)</f>
        <v>0.029273474882641</v>
      </c>
      <c r="AE20" s="59" t="n">
        <f aca="false">STDEV(AE12:AE16)</f>
        <v>0.0129442953205572</v>
      </c>
      <c r="AF20" s="59" t="n">
        <f aca="false">STDEV(AF12:AF16)</f>
        <v>0.0946806536092455</v>
      </c>
      <c r="AG20" s="59" t="n">
        <f aca="false">STDEV(AG12:AG16)</f>
        <v>0.0245834148122199</v>
      </c>
      <c r="AH20" s="59" t="n">
        <f aca="false">STDEV(AH12:AH16)</f>
        <v>0.0357737441533407</v>
      </c>
      <c r="AI20" s="59" t="n">
        <f aca="false">STDEV(AI12:AI16)</f>
        <v>0.0260628772037621</v>
      </c>
    </row>
    <row r="21" customFormat="false" ht="13.8" hidden="false" customHeight="false" outlineLevel="0" collapsed="false">
      <c r="A21" s="54"/>
      <c r="B21" s="58"/>
      <c r="C21" s="59"/>
      <c r="D21" s="59"/>
      <c r="E21" s="59"/>
      <c r="F21" s="59"/>
      <c r="G21" s="59"/>
      <c r="H21" s="59"/>
      <c r="I21" s="59"/>
      <c r="J21" s="59"/>
      <c r="K21" s="59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s="60" customFormat="true" ht="12.8" hidden="false" customHeight="false" outlineLevel="0" collapsed="false">
      <c r="B22" s="61" t="s">
        <v>106</v>
      </c>
      <c r="C22" s="62"/>
      <c r="D22" s="62"/>
      <c r="E22" s="62"/>
      <c r="F22" s="62"/>
      <c r="G22" s="62"/>
      <c r="H22" s="62"/>
      <c r="I22" s="62"/>
      <c r="J22" s="62"/>
      <c r="K22" s="62"/>
      <c r="L22" s="62"/>
      <c r="M22" s="62"/>
      <c r="N22" s="62"/>
      <c r="O22" s="62"/>
      <c r="P22" s="62"/>
      <c r="Q22" s="62"/>
      <c r="R22" s="62"/>
      <c r="S22" s="62"/>
      <c r="T22" s="62"/>
      <c r="U22" s="62"/>
    </row>
    <row r="23" s="45" customFormat="true" ht="12.8" hidden="false" customHeight="false" outlineLevel="0" collapsed="false">
      <c r="A23" s="45" t="s">
        <v>91</v>
      </c>
      <c r="B23" s="45" t="s">
        <v>92</v>
      </c>
      <c r="C23" s="11" t="n">
        <f aca="false">(C2*100)/$T2</f>
        <v>29.0611126277565</v>
      </c>
      <c r="D23" s="11" t="n">
        <f aca="false">(D2*100)/$T2</f>
        <v>14.7067904130433</v>
      </c>
      <c r="E23" s="11" t="n">
        <f aca="false">(E2*100)/$T2</f>
        <v>16.5611360922613</v>
      </c>
      <c r="F23" s="11" t="n">
        <f aca="false">(F2*100)/$T2</f>
        <v>6.42427806765391</v>
      </c>
      <c r="G23" s="11" t="n">
        <f aca="false">(G2*100)/$T2</f>
        <v>3.04395405140186</v>
      </c>
      <c r="H23" s="11" t="n">
        <f aca="false">(H2*100)/$T2</f>
        <v>2.16201665738353</v>
      </c>
      <c r="I23" s="11" t="n">
        <f aca="false">(I2*100)/$T2</f>
        <v>0</v>
      </c>
      <c r="J23" s="11" t="n">
        <f aca="false">(J2*100)/$T2</f>
        <v>1.06412682876425</v>
      </c>
      <c r="K23" s="11" t="n">
        <f aca="false">(K2*100)/$T2</f>
        <v>3.99401903046976</v>
      </c>
      <c r="L23" s="11" t="n">
        <f aca="false">(L2*100)/$T2</f>
        <v>0.387132141194898</v>
      </c>
      <c r="M23" s="11" t="n">
        <f aca="false">(M2*100)/$T2</f>
        <v>0</v>
      </c>
      <c r="N23" s="11" t="n">
        <f aca="false">(N2*100)/$T2</f>
        <v>0</v>
      </c>
      <c r="O23" s="11" t="n">
        <f aca="false">(O2*100)/$T2</f>
        <v>0</v>
      </c>
      <c r="P23" s="11" t="n">
        <f aca="false">(P2*100)/$T2</f>
        <v>14.0797036004852</v>
      </c>
      <c r="Q23" s="11" t="n">
        <f aca="false">(Q2*100)/$T2</f>
        <v>2.12474196706738</v>
      </c>
      <c r="R23" s="11" t="n">
        <f aca="false">(R2*100)/$T2</f>
        <v>6.3909885225181</v>
      </c>
      <c r="S23" s="11" t="n">
        <f aca="false">(S2*100)/$T2</f>
        <v>0</v>
      </c>
      <c r="T23" s="11" t="n">
        <f aca="false">(T2*100)/$T2</f>
        <v>100</v>
      </c>
      <c r="U23" s="11" t="n">
        <f aca="false">(U2*100)/$T2</f>
        <v>69.7972712521167</v>
      </c>
      <c r="V23" s="11" t="n">
        <f aca="false">(V2*100)/$T2</f>
        <v>7.60729465781244</v>
      </c>
      <c r="W23" s="11" t="n">
        <f aca="false">(W2*100)/$T2</f>
        <v>8.51573048958549</v>
      </c>
    </row>
    <row r="24" s="45" customFormat="true" ht="12.8" hidden="false" customHeight="false" outlineLevel="0" collapsed="false">
      <c r="A24" s="45" t="s">
        <v>93</v>
      </c>
      <c r="B24" s="45" t="s">
        <v>92</v>
      </c>
      <c r="C24" s="11" t="n">
        <f aca="false">(C3*100)/$T3</f>
        <v>39.6112267820982</v>
      </c>
      <c r="D24" s="11" t="n">
        <f aca="false">(D3*100)/$T3</f>
        <v>9.23346350933049</v>
      </c>
      <c r="E24" s="11" t="n">
        <f aca="false">(E3*100)/$T3</f>
        <v>9.44615359484682</v>
      </c>
      <c r="F24" s="11" t="n">
        <f aca="false">(F3*100)/$T3</f>
        <v>5.85302042224902</v>
      </c>
      <c r="G24" s="11" t="n">
        <f aca="false">(G3*100)/$T3</f>
        <v>0</v>
      </c>
      <c r="H24" s="11" t="n">
        <f aca="false">(H3*100)/$T3</f>
        <v>4.67996665533534</v>
      </c>
      <c r="I24" s="11" t="n">
        <f aca="false">(I3*100)/$T3</f>
        <v>0</v>
      </c>
      <c r="J24" s="11" t="n">
        <f aca="false">(J3*100)/$T3</f>
        <v>2.26869572506615</v>
      </c>
      <c r="K24" s="11" t="n">
        <f aca="false">(K3*100)/$T3</f>
        <v>5.20294201794734</v>
      </c>
      <c r="L24" s="11" t="n">
        <f aca="false">(L3*100)/$T3</f>
        <v>3.27939420411905</v>
      </c>
      <c r="M24" s="11" t="n">
        <f aca="false">(M3*100)/$T3</f>
        <v>0.00355988247001314</v>
      </c>
      <c r="N24" s="11" t="n">
        <f aca="false">(N3*100)/$T3</f>
        <v>0.0022553410735991</v>
      </c>
      <c r="O24" s="11" t="n">
        <f aca="false">(O3*100)/$T3</f>
        <v>0</v>
      </c>
      <c r="P24" s="11" t="n">
        <f aca="false">(P3*100)/$T3</f>
        <v>8.39115670722413</v>
      </c>
      <c r="Q24" s="11" t="n">
        <f aca="false">(Q3*100)/$T3</f>
        <v>4.90496505222646</v>
      </c>
      <c r="R24" s="11" t="n">
        <f aca="false">(R3*100)/$T3</f>
        <v>7.12320010601339</v>
      </c>
      <c r="S24" s="11" t="n">
        <f aca="false">(S3*100)/$T3</f>
        <v>0</v>
      </c>
      <c r="T24" s="11" t="n">
        <f aca="false">(T3*100)/$T3</f>
        <v>100</v>
      </c>
      <c r="U24" s="11" t="n">
        <f aca="false">(U3*100)/$T3</f>
        <v>64.1438643085246</v>
      </c>
      <c r="V24" s="11" t="n">
        <f aca="false">(V3*100)/$T3</f>
        <v>15.4368138260115</v>
      </c>
      <c r="W24" s="11" t="n">
        <f aca="false">(W3*100)/$T3</f>
        <v>12.0281651582398</v>
      </c>
    </row>
    <row r="25" s="45" customFormat="true" ht="12.8" hidden="false" customHeight="false" outlineLevel="0" collapsed="false">
      <c r="A25" s="45" t="s">
        <v>94</v>
      </c>
      <c r="B25" s="45" t="s">
        <v>92</v>
      </c>
      <c r="C25" s="11" t="n">
        <f aca="false">(C4*100)/$T4</f>
        <v>26.2442844862015</v>
      </c>
      <c r="D25" s="11" t="n">
        <f aca="false">(D4*100)/$T4</f>
        <v>13.4920730744634</v>
      </c>
      <c r="E25" s="11" t="n">
        <f aca="false">(E4*100)/$T4</f>
        <v>18.0501750781615</v>
      </c>
      <c r="F25" s="11" t="n">
        <f aca="false">(F4*100)/$T4</f>
        <v>6.58895896437884</v>
      </c>
      <c r="G25" s="11" t="n">
        <f aca="false">(G4*100)/$T4</f>
        <v>0</v>
      </c>
      <c r="H25" s="11" t="n">
        <f aca="false">(H4*100)/$T4</f>
        <v>4.39307553641083</v>
      </c>
      <c r="I25" s="11" t="n">
        <f aca="false">(I4*100)/$T4</f>
        <v>0</v>
      </c>
      <c r="J25" s="11" t="n">
        <f aca="false">(J4*100)/$T4</f>
        <v>1.63329573424948</v>
      </c>
      <c r="K25" s="11" t="n">
        <f aca="false">(K4*100)/$T4</f>
        <v>2.8610516833603</v>
      </c>
      <c r="L25" s="11" t="n">
        <f aca="false">(L4*100)/$T4</f>
        <v>4.4820324792535</v>
      </c>
      <c r="M25" s="11" t="n">
        <f aca="false">(M4*100)/$T4</f>
        <v>0.00267549396467534</v>
      </c>
      <c r="N25" s="11" t="n">
        <f aca="false">(N4*100)/$T4</f>
        <v>0.00187675012983747</v>
      </c>
      <c r="O25" s="11" t="n">
        <f aca="false">(O4*100)/$T4</f>
        <v>0.328485815499438</v>
      </c>
      <c r="P25" s="11" t="n">
        <f aca="false">(P4*100)/$T4</f>
        <v>11.6453251739957</v>
      </c>
      <c r="Q25" s="11" t="n">
        <f aca="false">(Q4*100)/$T4</f>
        <v>2.2929733129774</v>
      </c>
      <c r="R25" s="11" t="n">
        <f aca="false">(R4*100)/$T4</f>
        <v>7.94819872780824</v>
      </c>
      <c r="S25" s="11" t="n">
        <f aca="false">(S4*100)/$T4</f>
        <v>0.0355176891454071</v>
      </c>
      <c r="T25" s="11" t="n">
        <f aca="false">(T4*100)/$T4</f>
        <v>100</v>
      </c>
      <c r="U25" s="11" t="n">
        <f aca="false">(U4*100)/$T4</f>
        <v>64.3754916032053</v>
      </c>
      <c r="V25" s="11" t="n">
        <f aca="false">(V4*100)/$T4</f>
        <v>13.7024934928681</v>
      </c>
      <c r="W25" s="11" t="n">
        <f aca="false">(W4*100)/$T4</f>
        <v>10.276689729931</v>
      </c>
    </row>
    <row r="26" s="45" customFormat="true" ht="12.8" hidden="false" customHeight="false" outlineLevel="0" collapsed="false">
      <c r="A26" s="45" t="s">
        <v>95</v>
      </c>
      <c r="B26" s="45" t="s">
        <v>92</v>
      </c>
      <c r="C26" s="11" t="n">
        <f aca="false">(C5*100)/$T5</f>
        <v>53.3541520643255</v>
      </c>
      <c r="D26" s="11" t="n">
        <f aca="false">(D5*100)/$T5</f>
        <v>13.523222026051</v>
      </c>
      <c r="E26" s="11" t="n">
        <f aca="false">(E5*100)/$T5</f>
        <v>5.15460620211075</v>
      </c>
      <c r="F26" s="11" t="n">
        <f aca="false">(F5*100)/$T5</f>
        <v>8.14923862713045</v>
      </c>
      <c r="G26" s="11" t="n">
        <f aca="false">(G5*100)/$T5</f>
        <v>0</v>
      </c>
      <c r="H26" s="11" t="n">
        <f aca="false">(H5*100)/$T5</f>
        <v>3.13106407794874</v>
      </c>
      <c r="I26" s="11" t="n">
        <f aca="false">(I5*100)/$T5</f>
        <v>0.104669712259277</v>
      </c>
      <c r="J26" s="11" t="n">
        <f aca="false">(J5*100)/$T5</f>
        <v>0.849929758485247</v>
      </c>
      <c r="K26" s="11" t="n">
        <f aca="false">(K5*100)/$T5</f>
        <v>0.783352396435277</v>
      </c>
      <c r="L26" s="11" t="n">
        <f aca="false">(L5*100)/$T5</f>
        <v>0.912193956490423</v>
      </c>
      <c r="M26" s="11" t="n">
        <f aca="false">(M5*100)/$T5</f>
        <v>0.000805941612174438</v>
      </c>
      <c r="N26" s="11" t="n">
        <f aca="false">(N5*100)/$T5</f>
        <v>0.000594931444623312</v>
      </c>
      <c r="O26" s="11" t="n">
        <f aca="false">(O5*100)/$T5</f>
        <v>0</v>
      </c>
      <c r="P26" s="11" t="n">
        <f aca="false">(P5*100)/$T5</f>
        <v>8.72494845768588</v>
      </c>
      <c r="Q26" s="11" t="n">
        <f aca="false">(Q5*100)/$T5</f>
        <v>2.91500919132985</v>
      </c>
      <c r="R26" s="11" t="n">
        <f aca="false">(R5*100)/$T5</f>
        <v>2.27618111859159</v>
      </c>
      <c r="S26" s="11" t="n">
        <f aca="false">(S5*100)/$T5</f>
        <v>0.120031538099234</v>
      </c>
      <c r="T26" s="11" t="n">
        <f aca="false">(T5*100)/$T5</f>
        <v>100</v>
      </c>
      <c r="U26" s="11" t="n">
        <f aca="false">(U5*100)/$T5</f>
        <v>80.1812189196177</v>
      </c>
      <c r="V26" s="11" t="n">
        <f aca="false">(V5*100)/$T5</f>
        <v>5.78261077467576</v>
      </c>
      <c r="W26" s="11" t="n">
        <f aca="false">(W5*100)/$T5</f>
        <v>5.31122184802067</v>
      </c>
    </row>
    <row r="27" s="45" customFormat="true" ht="12.8" hidden="false" customHeight="false" outlineLevel="0" collapsed="false">
      <c r="A27" s="45" t="s">
        <v>96</v>
      </c>
      <c r="B27" s="45" t="s">
        <v>92</v>
      </c>
      <c r="C27" s="11" t="n">
        <f aca="false">(C6*100)/$T6</f>
        <v>58.4947652698579</v>
      </c>
      <c r="D27" s="11" t="n">
        <f aca="false">(D6*100)/$T6</f>
        <v>16.5890169400379</v>
      </c>
      <c r="E27" s="11" t="n">
        <f aca="false">(E6*100)/$T6</f>
        <v>7.46107162069421</v>
      </c>
      <c r="F27" s="11" t="n">
        <f aca="false">(F6*100)/$T6</f>
        <v>2.63529108118012</v>
      </c>
      <c r="G27" s="11" t="n">
        <f aca="false">(G6*100)/$T6</f>
        <v>0</v>
      </c>
      <c r="H27" s="11" t="n">
        <f aca="false">(H6*100)/$T6</f>
        <v>2.2069770133967</v>
      </c>
      <c r="I27" s="11" t="n">
        <f aca="false">(I6*100)/$T6</f>
        <v>0</v>
      </c>
      <c r="J27" s="11" t="n">
        <f aca="false">(J6*100)/$T6</f>
        <v>0.56820463112334</v>
      </c>
      <c r="K27" s="11" t="n">
        <f aca="false">(K6*100)/$T6</f>
        <v>4.32281951913898</v>
      </c>
      <c r="L27" s="11" t="n">
        <f aca="false">(L6*100)/$T6</f>
        <v>0.752810893248773</v>
      </c>
      <c r="M27" s="11" t="n">
        <f aca="false">(M6*100)/$T6</f>
        <v>0.00091453732948679</v>
      </c>
      <c r="N27" s="11" t="n">
        <f aca="false">(N6*100)/$T6</f>
        <v>0.000944302931248389</v>
      </c>
      <c r="O27" s="11" t="n">
        <f aca="false">(O6*100)/$T6</f>
        <v>0</v>
      </c>
      <c r="P27" s="11" t="n">
        <f aca="false">(P6*100)/$T6</f>
        <v>3.89269000847943</v>
      </c>
      <c r="Q27" s="11" t="n">
        <f aca="false">(Q6*100)/$T6</f>
        <v>2.1350477896615</v>
      </c>
      <c r="R27" s="11" t="n">
        <f aca="false">(R6*100)/$T6</f>
        <v>0.939446392920388</v>
      </c>
      <c r="S27" s="11" t="n">
        <f aca="false">(S6*100)/$T6</f>
        <v>0</v>
      </c>
      <c r="T27" s="11" t="n">
        <f aca="false">(T6*100)/$T6</f>
        <v>100</v>
      </c>
      <c r="U27" s="11" t="n">
        <f aca="false">(U6*100)/$T6</f>
        <v>85.1801449117701</v>
      </c>
      <c r="V27" s="11" t="n">
        <f aca="false">(V6*100)/$T6</f>
        <v>7.85267089716853</v>
      </c>
      <c r="W27" s="11" t="n">
        <f aca="false">(W6*100)/$T6</f>
        <v>3.07449418258189</v>
      </c>
    </row>
    <row r="28" s="45" customFormat="true" ht="12.8" hidden="false" customHeight="false" outlineLevel="0" collapsed="false">
      <c r="A28" s="45" t="s">
        <v>97</v>
      </c>
      <c r="B28" s="45" t="s">
        <v>92</v>
      </c>
      <c r="C28" s="11" t="n">
        <f aca="false">(C7*100)/$T7</f>
        <v>62.2243240785506</v>
      </c>
      <c r="D28" s="11" t="n">
        <f aca="false">(D7*100)/$T7</f>
        <v>17.2539233023343</v>
      </c>
      <c r="E28" s="11" t="n">
        <f aca="false">(E7*100)/$T7</f>
        <v>7.38033780301866</v>
      </c>
      <c r="F28" s="11" t="n">
        <f aca="false">(F7*100)/$T7</f>
        <v>2.34808539268177</v>
      </c>
      <c r="G28" s="11" t="n">
        <f aca="false">(G7*100)/$T7</f>
        <v>0</v>
      </c>
      <c r="H28" s="11" t="n">
        <f aca="false">(H7*100)/$T7</f>
        <v>1.55304905306593</v>
      </c>
      <c r="I28" s="11" t="n">
        <f aca="false">(I7*100)/$T7</f>
        <v>0</v>
      </c>
      <c r="J28" s="11" t="n">
        <f aca="false">(J7*100)/$T7</f>
        <v>0.848890555106508</v>
      </c>
      <c r="K28" s="11" t="n">
        <f aca="false">(K7*100)/$T7</f>
        <v>2.26503355076232</v>
      </c>
      <c r="L28" s="11" t="n">
        <f aca="false">(L7*100)/$T7</f>
        <v>0.642514986221952</v>
      </c>
      <c r="M28" s="11" t="n">
        <f aca="false">(M7*100)/$T7</f>
        <v>0.0198082327891793</v>
      </c>
      <c r="N28" s="11" t="n">
        <f aca="false">(N7*100)/$T7</f>
        <v>0.00398106639390368</v>
      </c>
      <c r="O28" s="11" t="n">
        <f aca="false">(O7*100)/$T7</f>
        <v>0</v>
      </c>
      <c r="P28" s="11" t="n">
        <f aca="false">(P7*100)/$T7</f>
        <v>2.50807182815932</v>
      </c>
      <c r="Q28" s="11" t="n">
        <f aca="false">(Q7*100)/$T7</f>
        <v>2.03051863941549</v>
      </c>
      <c r="R28" s="11" t="n">
        <f aca="false">(R7*100)/$T7</f>
        <v>0.921461511500159</v>
      </c>
      <c r="S28" s="11" t="n">
        <f aca="false">(S7*100)/$T7</f>
        <v>0</v>
      </c>
      <c r="T28" s="11" t="n">
        <f aca="false">(T7*100)/$T7</f>
        <v>100</v>
      </c>
      <c r="U28" s="11" t="n">
        <f aca="false">(U7*100)/$T7</f>
        <v>89.2066705765853</v>
      </c>
      <c r="V28" s="11" t="n">
        <f aca="false">(V7*100)/$T7</f>
        <v>5.33327744433979</v>
      </c>
      <c r="W28" s="11" t="n">
        <f aca="false">(W7*100)/$T7</f>
        <v>2.95198015091564</v>
      </c>
    </row>
    <row r="29" s="45" customFormat="true" ht="12.8" hidden="false" customHeight="false" outlineLevel="0" collapsed="false">
      <c r="A29" s="45" t="s">
        <v>98</v>
      </c>
      <c r="B29" s="45" t="s">
        <v>92</v>
      </c>
      <c r="C29" s="11" t="n">
        <f aca="false">(C8*100)/$T8</f>
        <v>43.2924713017083</v>
      </c>
      <c r="D29" s="11" t="n">
        <f aca="false">(D8*100)/$T8</f>
        <v>26.753796694453</v>
      </c>
      <c r="E29" s="11" t="n">
        <f aca="false">(E8*100)/$T8</f>
        <v>5.3573733801006</v>
      </c>
      <c r="F29" s="11" t="n">
        <f aca="false">(F8*100)/$T8</f>
        <v>2.28740001206666</v>
      </c>
      <c r="G29" s="11" t="n">
        <f aca="false">(G8*100)/$T8</f>
        <v>0</v>
      </c>
      <c r="H29" s="11" t="n">
        <f aca="false">(H8*100)/$T8</f>
        <v>3.00621004234481</v>
      </c>
      <c r="I29" s="11" t="n">
        <f aca="false">(I8*100)/$T8</f>
        <v>0</v>
      </c>
      <c r="J29" s="11" t="n">
        <f aca="false">(J8*100)/$T8</f>
        <v>0.62436549022407</v>
      </c>
      <c r="K29" s="11" t="n">
        <f aca="false">(K8*100)/$T8</f>
        <v>1.32280824200015</v>
      </c>
      <c r="L29" s="11" t="n">
        <f aca="false">(L8*100)/$T8</f>
        <v>1.42929430548116</v>
      </c>
      <c r="M29" s="11" t="n">
        <f aca="false">(M8*100)/$T8</f>
        <v>0</v>
      </c>
      <c r="N29" s="11" t="n">
        <f aca="false">(N8*100)/$T8</f>
        <v>0</v>
      </c>
      <c r="O29" s="11" t="n">
        <f aca="false">(O8*100)/$T8</f>
        <v>0</v>
      </c>
      <c r="P29" s="11" t="n">
        <f aca="false">(P8*100)/$T8</f>
        <v>8.915727551081</v>
      </c>
      <c r="Q29" s="11" t="n">
        <f aca="false">(Q8*100)/$T8</f>
        <v>4.465469922932</v>
      </c>
      <c r="R29" s="11" t="n">
        <f aca="false">(R8*100)/$T8</f>
        <v>2.54508305760829</v>
      </c>
      <c r="S29" s="11" t="n">
        <f aca="false">(S8*100)/$T8</f>
        <v>0</v>
      </c>
      <c r="T29" s="11" t="n">
        <f aca="false">(T8*100)/$T8</f>
        <v>100</v>
      </c>
      <c r="U29" s="11" t="n">
        <f aca="false">(U8*100)/$T8</f>
        <v>77.6910413883285</v>
      </c>
      <c r="V29" s="11" t="n">
        <f aca="false">(V8*100)/$T8</f>
        <v>6.38267808005019</v>
      </c>
      <c r="W29" s="11" t="n">
        <f aca="false">(W8*100)/$T8</f>
        <v>7.01055298054029</v>
      </c>
    </row>
    <row r="30" s="45" customFormat="true" ht="12.8" hidden="false" customHeight="false" outlineLevel="0" collapsed="false">
      <c r="A30" s="45" t="s">
        <v>99</v>
      </c>
      <c r="B30" s="45" t="s">
        <v>92</v>
      </c>
      <c r="C30" s="11" t="n">
        <f aca="false">(C9*100)/$T9</f>
        <v>57.2933043636876</v>
      </c>
      <c r="D30" s="11" t="n">
        <f aca="false">(D9*100)/$T9</f>
        <v>16.1838355161593</v>
      </c>
      <c r="E30" s="11" t="n">
        <f aca="false">(E9*100)/$T9</f>
        <v>2.69149257305444</v>
      </c>
      <c r="F30" s="11" t="n">
        <f aca="false">(F9*100)/$T9</f>
        <v>3.27024156598764</v>
      </c>
      <c r="G30" s="11" t="n">
        <f aca="false">(G9*100)/$T9</f>
        <v>0</v>
      </c>
      <c r="H30" s="11" t="n">
        <f aca="false">(H9*100)/$T9</f>
        <v>1.41967122760531</v>
      </c>
      <c r="I30" s="11" t="n">
        <f aca="false">(I9*100)/$T9</f>
        <v>0</v>
      </c>
      <c r="J30" s="11" t="n">
        <f aca="false">(J9*100)/$T9</f>
        <v>0.45575350892455</v>
      </c>
      <c r="K30" s="11" t="n">
        <f aca="false">(K9*100)/$T9</f>
        <v>2.22295421410879</v>
      </c>
      <c r="L30" s="11" t="n">
        <f aca="false">(L9*100)/$T9</f>
        <v>0.721229078430409</v>
      </c>
      <c r="M30" s="11" t="n">
        <f aca="false">(M9*100)/$T9</f>
        <v>0</v>
      </c>
      <c r="N30" s="11" t="n">
        <f aca="false">(N9*100)/$T9</f>
        <v>0</v>
      </c>
      <c r="O30" s="11" t="n">
        <f aca="false">(O9*100)/$T9</f>
        <v>0</v>
      </c>
      <c r="P30" s="11" t="n">
        <f aca="false">(P9*100)/$T9</f>
        <v>13.4177238711246</v>
      </c>
      <c r="Q30" s="11" t="n">
        <f aca="false">(Q9*100)/$T9</f>
        <v>1.42038271178001</v>
      </c>
      <c r="R30" s="11" t="n">
        <f aca="false">(R9*100)/$T9</f>
        <v>0.893953835595741</v>
      </c>
      <c r="S30" s="11" t="n">
        <f aca="false">(S9*100)/$T9</f>
        <v>0.00945753354168066</v>
      </c>
      <c r="T30" s="11" t="n">
        <f aca="false">(T9*100)/$T9</f>
        <v>100</v>
      </c>
      <c r="U30" s="11" t="n">
        <f aca="false">(U9*100)/$T9</f>
        <v>79.4388740188889</v>
      </c>
      <c r="V30" s="11" t="n">
        <f aca="false">(V9*100)/$T9</f>
        <v>4.81960802906906</v>
      </c>
      <c r="W30" s="11" t="n">
        <f aca="false">(W9*100)/$T9</f>
        <v>2.32379408091743</v>
      </c>
    </row>
    <row r="31" s="45" customFormat="true" ht="12.8" hidden="false" customHeight="false" outlineLevel="0" collapsed="false">
      <c r="A31" s="45" t="s">
        <v>100</v>
      </c>
      <c r="B31" s="45" t="s">
        <v>92</v>
      </c>
      <c r="C31" s="11" t="n">
        <f aca="false">(C10*100)/$T10</f>
        <v>46.6579353844467</v>
      </c>
      <c r="D31" s="11" t="n">
        <f aca="false">(D10*100)/$T10</f>
        <v>15.8664933921289</v>
      </c>
      <c r="E31" s="11" t="n">
        <f aca="false">(E10*100)/$T10</f>
        <v>2.95615654278642</v>
      </c>
      <c r="F31" s="11" t="n">
        <f aca="false">(F10*100)/$T10</f>
        <v>7.75788380677595</v>
      </c>
      <c r="G31" s="11" t="n">
        <f aca="false">(G10*100)/$T10</f>
        <v>0</v>
      </c>
      <c r="H31" s="11" t="n">
        <f aca="false">(H10*100)/$T10</f>
        <v>4.44362552438738</v>
      </c>
      <c r="I31" s="11" t="n">
        <f aca="false">(I10*100)/$T10</f>
        <v>0</v>
      </c>
      <c r="J31" s="11" t="n">
        <f aca="false">(J10*100)/$T10</f>
        <v>0.672590893556334</v>
      </c>
      <c r="K31" s="11" t="n">
        <f aca="false">(K10*100)/$T10</f>
        <v>0.810022624973648</v>
      </c>
      <c r="L31" s="11" t="n">
        <f aca="false">(L10*100)/$T10</f>
        <v>1.15442654390544</v>
      </c>
      <c r="M31" s="11" t="n">
        <f aca="false">(M10*100)/$T10</f>
        <v>0.00641348079947465</v>
      </c>
      <c r="N31" s="11" t="n">
        <f aca="false">(N10*100)/$T10</f>
        <v>0</v>
      </c>
      <c r="O31" s="11" t="n">
        <f aca="false">(O10*100)/$T10</f>
        <v>0</v>
      </c>
      <c r="P31" s="11" t="n">
        <f aca="false">(P10*100)/$T10</f>
        <v>12.1489650572905</v>
      </c>
      <c r="Q31" s="11" t="n">
        <f aca="false">(Q10*100)/$T10</f>
        <v>2.95725599663776</v>
      </c>
      <c r="R31" s="11" t="n">
        <f aca="false">(R10*100)/$T10</f>
        <v>4.56823075231151</v>
      </c>
      <c r="S31" s="11" t="n">
        <f aca="false">(S10*100)/$T10</f>
        <v>0</v>
      </c>
      <c r="T31" s="11" t="n">
        <f aca="false">(T10*100)/$T10</f>
        <v>100</v>
      </c>
      <c r="U31" s="11" t="n">
        <f aca="false">(U10*100)/$T10</f>
        <v>73.2384691261379</v>
      </c>
      <c r="V31" s="11" t="n">
        <f aca="false">(V10*100)/$T10</f>
        <v>7.08707906762227</v>
      </c>
      <c r="W31" s="11" t="n">
        <f aca="false">(W10*100)/$T10</f>
        <v>7.52548674894928</v>
      </c>
    </row>
    <row r="32" s="45" customFormat="true" ht="12.8" hidden="false" customHeight="false" outlineLevel="0" collapsed="false">
      <c r="A32" s="45" t="s">
        <v>101</v>
      </c>
      <c r="B32" s="45" t="s">
        <v>92</v>
      </c>
      <c r="C32" s="11" t="n">
        <f aca="false">(C11*100)/$T11</f>
        <v>46.7234826225876</v>
      </c>
      <c r="D32" s="11" t="n">
        <f aca="false">(D11*100)/$T11</f>
        <v>18.0304074533862</v>
      </c>
      <c r="E32" s="11" t="n">
        <f aca="false">(E11*100)/$T11</f>
        <v>1.59622210664098</v>
      </c>
      <c r="F32" s="11" t="n">
        <f aca="false">(F11*100)/$T11</f>
        <v>8.616028588693</v>
      </c>
      <c r="G32" s="11" t="n">
        <f aca="false">(G11*100)/$T11</f>
        <v>0</v>
      </c>
      <c r="H32" s="11" t="n">
        <f aca="false">(H11*100)/$T11</f>
        <v>3.08933271864662</v>
      </c>
      <c r="I32" s="11" t="n">
        <f aca="false">(I11*100)/$T11</f>
        <v>0.000456913646461306</v>
      </c>
      <c r="J32" s="11" t="n">
        <f aca="false">(J11*100)/$T11</f>
        <v>0.809110950121733</v>
      </c>
      <c r="K32" s="11" t="n">
        <f aca="false">(K11*100)/$T11</f>
        <v>2.01943394162614</v>
      </c>
      <c r="L32" s="11" t="n">
        <f aca="false">(L11*100)/$T11</f>
        <v>1.05580052022965</v>
      </c>
      <c r="M32" s="11" t="n">
        <f aca="false">(M11*100)/$T11</f>
        <v>0</v>
      </c>
      <c r="N32" s="11" t="n">
        <f aca="false">(N11*100)/$T11</f>
        <v>0</v>
      </c>
      <c r="O32" s="11" t="n">
        <f aca="false">(O11*100)/$T11</f>
        <v>0</v>
      </c>
      <c r="P32" s="11" t="n">
        <f aca="false">(P11*100)/$T11</f>
        <v>11.8691895575709</v>
      </c>
      <c r="Q32" s="11" t="n">
        <f aca="false">(Q11*100)/$T11</f>
        <v>2.53766616174544</v>
      </c>
      <c r="R32" s="11" t="n">
        <f aca="false">(R11*100)/$T11</f>
        <v>3.65286846510537</v>
      </c>
      <c r="S32" s="11" t="n">
        <f aca="false">(S11*100)/$T11</f>
        <v>0</v>
      </c>
      <c r="T32" s="11" t="n">
        <f aca="false">(T11*100)/$T11</f>
        <v>100</v>
      </c>
      <c r="U32" s="11" t="n">
        <f aca="false">(U11*100)/$T11</f>
        <v>74.9661407713077</v>
      </c>
      <c r="V32" s="11" t="n">
        <f aca="false">(V11*100)/$T11</f>
        <v>6.97413504427061</v>
      </c>
      <c r="W32" s="11" t="n">
        <f aca="false">(W11*100)/$T11</f>
        <v>6.19053462685081</v>
      </c>
    </row>
    <row r="33" s="54" customFormat="true" ht="12.8" hidden="false" customHeight="false" outlineLevel="0" collapsed="false">
      <c r="A33" s="54" t="s">
        <v>102</v>
      </c>
      <c r="B33" s="54" t="s">
        <v>71</v>
      </c>
      <c r="C33" s="63" t="n">
        <f aca="false">(C12*100)/$T12</f>
        <v>1.05498589484068</v>
      </c>
      <c r="D33" s="63" t="n">
        <f aca="false">(D12*100)/$T12</f>
        <v>1.38614959463275</v>
      </c>
      <c r="E33" s="63" t="n">
        <f aca="false">(E12*100)/$T12</f>
        <v>1.31607134869505</v>
      </c>
      <c r="F33" s="63" t="n">
        <f aca="false">(F12*100)/$T12</f>
        <v>1.35198822782531</v>
      </c>
      <c r="G33" s="63" t="n">
        <f aca="false">(G12*100)/$T12</f>
        <v>0.00910115939247821</v>
      </c>
      <c r="H33" s="63" t="n">
        <f aca="false">(H12*100)/$T12</f>
        <v>29.0792379172886</v>
      </c>
      <c r="I33" s="63" t="n">
        <f aca="false">(I12*100)/$T12</f>
        <v>0.3949894068326</v>
      </c>
      <c r="J33" s="63" t="n">
        <f aca="false">(J12*100)/$T12</f>
        <v>8.8901952028756</v>
      </c>
      <c r="K33" s="63" t="n">
        <f aca="false">(K12*100)/$T12</f>
        <v>7.4712414257712</v>
      </c>
      <c r="L33" s="63" t="n">
        <f aca="false">(L12*100)/$T12</f>
        <v>17.1013217732136</v>
      </c>
      <c r="M33" s="63" t="n">
        <f aca="false">(M12*100)/$T12</f>
        <v>0.459104738684844</v>
      </c>
      <c r="N33" s="63" t="n">
        <f aca="false">(N12*100)/$T12</f>
        <v>0.516453759743232</v>
      </c>
      <c r="O33" s="63" t="n">
        <f aca="false">(O12*100)/$T12</f>
        <v>0.279546544191866</v>
      </c>
      <c r="P33" s="63" t="n">
        <f aca="false">(P12*100)/$T12</f>
        <v>23.3195499014777</v>
      </c>
      <c r="Q33" s="63" t="n">
        <f aca="false">(Q12*100)/$T12</f>
        <v>2.55656292765085</v>
      </c>
      <c r="R33" s="63" t="n">
        <f aca="false">(R12*100)/$T12</f>
        <v>4.02871833567586</v>
      </c>
      <c r="S33" s="63" t="n">
        <f aca="false">(S12*100)/$T12</f>
        <v>0.784781841207797</v>
      </c>
      <c r="T33" s="54" t="n">
        <f aca="false">(T12*100)/$T12</f>
        <v>100</v>
      </c>
      <c r="U33" s="54" t="n">
        <f aca="false">(U12*100)/$T12</f>
        <v>5.11829622538626</v>
      </c>
      <c r="V33" s="54" t="n">
        <f aca="false">(V12*100)/$T12</f>
        <v>64.1920907686015</v>
      </c>
      <c r="W33" s="54" t="n">
        <f aca="false">(W12*100)/$T12</f>
        <v>7.37006310453449</v>
      </c>
    </row>
    <row r="34" s="54" customFormat="true" ht="12.8" hidden="false" customHeight="false" outlineLevel="0" collapsed="false">
      <c r="A34" s="54" t="s">
        <v>103</v>
      </c>
      <c r="B34" s="54" t="s">
        <v>71</v>
      </c>
      <c r="C34" s="63" t="n">
        <f aca="false">(C13*100)/$T13</f>
        <v>0.459054475542727</v>
      </c>
      <c r="D34" s="63" t="n">
        <f aca="false">(D13*100)/$T13</f>
        <v>0.758939963940828</v>
      </c>
      <c r="E34" s="63" t="n">
        <f aca="false">(E13*100)/$T13</f>
        <v>2.0864311577023</v>
      </c>
      <c r="F34" s="63" t="n">
        <f aca="false">(F13*100)/$T13</f>
        <v>0.820752201295206</v>
      </c>
      <c r="G34" s="63" t="n">
        <f aca="false">(G13*100)/$T13</f>
        <v>0.00634900574900653</v>
      </c>
      <c r="H34" s="63" t="n">
        <f aca="false">(H13*100)/$T13</f>
        <v>16.348724737475</v>
      </c>
      <c r="I34" s="63" t="n">
        <f aca="false">(I13*100)/$T13</f>
        <v>0.464622786479969</v>
      </c>
      <c r="J34" s="63" t="n">
        <f aca="false">(J13*100)/$T13</f>
        <v>7.04799381885433</v>
      </c>
      <c r="K34" s="63" t="n">
        <f aca="false">(K13*100)/$T13</f>
        <v>11.0766913842048</v>
      </c>
      <c r="L34" s="63" t="n">
        <f aca="false">(L13*100)/$T13</f>
        <v>10.6074191276651</v>
      </c>
      <c r="M34" s="63" t="n">
        <f aca="false">(M13*100)/$T13</f>
        <v>0.321300778614831</v>
      </c>
      <c r="N34" s="63" t="n">
        <f aca="false">(N13*100)/$T13</f>
        <v>0.209815560242514</v>
      </c>
      <c r="O34" s="63" t="n">
        <f aca="false">(O13*100)/$T13</f>
        <v>0.163937508578307</v>
      </c>
      <c r="P34" s="63" t="n">
        <f aca="false">(P13*100)/$T13</f>
        <v>44.2193349674896</v>
      </c>
      <c r="Q34" s="63" t="n">
        <f aca="false">(Q13*100)/$T13</f>
        <v>1.31584130266874</v>
      </c>
      <c r="R34" s="63" t="n">
        <f aca="false">(R13*100)/$T13</f>
        <v>3.60393415329382</v>
      </c>
      <c r="S34" s="63" t="n">
        <f aca="false">(S13*100)/$T13</f>
        <v>0.488857070202879</v>
      </c>
      <c r="T34" s="54" t="n">
        <f aca="false">(T13*100)/$T13</f>
        <v>100</v>
      </c>
      <c r="U34" s="54" t="n">
        <f aca="false">(U13*100)/$T13</f>
        <v>4.13152680423007</v>
      </c>
      <c r="V34" s="54" t="n">
        <f aca="false">(V13*100)/$T13</f>
        <v>46.2405057021149</v>
      </c>
      <c r="W34" s="54" t="n">
        <f aca="false">(W13*100)/$T13</f>
        <v>5.40863252616544</v>
      </c>
    </row>
    <row r="35" s="54" customFormat="true" ht="12.8" hidden="false" customHeight="false" outlineLevel="0" collapsed="false">
      <c r="A35" s="54" t="s">
        <v>102</v>
      </c>
      <c r="B35" s="54" t="s">
        <v>71</v>
      </c>
      <c r="C35" s="63" t="n">
        <f aca="false">(C14*100)/$T14</f>
        <v>0.975958830703</v>
      </c>
      <c r="D35" s="63" t="n">
        <f aca="false">(D14*100)/$T14</f>
        <v>0.589727060936177</v>
      </c>
      <c r="E35" s="63" t="n">
        <f aca="false">(E14*100)/$T14</f>
        <v>2.39083507267309</v>
      </c>
      <c r="F35" s="63" t="n">
        <f aca="false">(F14*100)/$T14</f>
        <v>1.33759061630451</v>
      </c>
      <c r="G35" s="63" t="n">
        <f aca="false">(G14*100)/$T14</f>
        <v>0.00603056556256273</v>
      </c>
      <c r="H35" s="63" t="n">
        <f aca="false">(H14*100)/$T14</f>
        <v>26.491244039716</v>
      </c>
      <c r="I35" s="63" t="n">
        <f aca="false">(I14*100)/$T14</f>
        <v>0.441919179552333</v>
      </c>
      <c r="J35" s="63" t="n">
        <f aca="false">(J14*100)/$T14</f>
        <v>12.9128826004221</v>
      </c>
      <c r="K35" s="63" t="n">
        <f aca="false">(K14*100)/$T14</f>
        <v>7.91459295427541</v>
      </c>
      <c r="L35" s="63" t="n">
        <f aca="false">(L14*100)/$T14</f>
        <v>8.08749802718366</v>
      </c>
      <c r="M35" s="63" t="n">
        <f aca="false">(M14*100)/$T14</f>
        <v>0.47846102875389</v>
      </c>
      <c r="N35" s="63" t="n">
        <f aca="false">(N14*100)/$T14</f>
        <v>0.287384982775914</v>
      </c>
      <c r="O35" s="63" t="n">
        <f aca="false">(O14*100)/$T14</f>
        <v>0.226839742495441</v>
      </c>
      <c r="P35" s="63" t="n">
        <f aca="false">(P14*100)/$T14</f>
        <v>29.2179764070021</v>
      </c>
      <c r="Q35" s="63" t="n">
        <f aca="false">(Q14*100)/$T14</f>
        <v>1.3403510622776</v>
      </c>
      <c r="R35" s="63" t="n">
        <f aca="false">(R14*100)/$T14</f>
        <v>6.90978286910878</v>
      </c>
      <c r="S35" s="63" t="n">
        <f aca="false">(S14*100)/$T14</f>
        <v>0.390924960257343</v>
      </c>
      <c r="T35" s="54" t="n">
        <f aca="false">(T14*100)/$T14</f>
        <v>100</v>
      </c>
      <c r="U35" s="54" t="n">
        <f aca="false">(U14*100)/$T14</f>
        <v>5.30014214617934</v>
      </c>
      <c r="V35" s="54" t="n">
        <f aca="false">(V14*100)/$T14</f>
        <v>56.8408225551748</v>
      </c>
      <c r="W35" s="54" t="n">
        <f aca="false">(W14*100)/$T14</f>
        <v>8.6410588916437</v>
      </c>
    </row>
    <row r="36" s="54" customFormat="true" ht="12.8" hidden="false" customHeight="false" outlineLevel="0" collapsed="false">
      <c r="A36" s="54" t="s">
        <v>102</v>
      </c>
      <c r="B36" s="54" t="s">
        <v>71</v>
      </c>
      <c r="C36" s="63" t="n">
        <f aca="false">(C15*100)/$T15</f>
        <v>1.29602511947919</v>
      </c>
      <c r="D36" s="63" t="n">
        <f aca="false">(D15*100)/$T15</f>
        <v>0.607098493659549</v>
      </c>
      <c r="E36" s="63" t="n">
        <f aca="false">(E15*100)/$T15</f>
        <v>2.6854685037017</v>
      </c>
      <c r="F36" s="63" t="n">
        <f aca="false">(F15*100)/$T15</f>
        <v>1.12761015388488</v>
      </c>
      <c r="G36" s="63" t="n">
        <f aca="false">(G15*100)/$T15</f>
        <v>0.00464059740680133</v>
      </c>
      <c r="H36" s="63" t="n">
        <f aca="false">(H15*100)/$T15</f>
        <v>18.4694364463258</v>
      </c>
      <c r="I36" s="63" t="n">
        <f aca="false">(I15*100)/$T15</f>
        <v>0.58098515921242</v>
      </c>
      <c r="J36" s="63" t="n">
        <f aca="false">(J15*100)/$T15</f>
        <v>15.4352030727692</v>
      </c>
      <c r="K36" s="63" t="n">
        <f aca="false">(K15*100)/$T15</f>
        <v>8.90079308310933</v>
      </c>
      <c r="L36" s="63" t="n">
        <f aca="false">(L15*100)/$T15</f>
        <v>12.2808221104491</v>
      </c>
      <c r="M36" s="63" t="n">
        <f aca="false">(M15*100)/$T15</f>
        <v>0.567139235739776</v>
      </c>
      <c r="N36" s="63" t="n">
        <f aca="false">(N15*100)/$T15</f>
        <v>0.398905839732021</v>
      </c>
      <c r="O36" s="63" t="n">
        <f aca="false">(O15*100)/$T15</f>
        <v>0.222813898310553</v>
      </c>
      <c r="P36" s="63" t="n">
        <f aca="false">(P15*100)/$T15</f>
        <v>30.7413460811607</v>
      </c>
      <c r="Q36" s="63" t="n">
        <f aca="false">(Q15*100)/$T15</f>
        <v>1.77081147386838</v>
      </c>
      <c r="R36" s="63" t="n">
        <f aca="false">(R15*100)/$T15</f>
        <v>4.21041783156489</v>
      </c>
      <c r="S36" s="63" t="n">
        <f aca="false">(S15*100)/$T15</f>
        <v>0.700482899625743</v>
      </c>
      <c r="T36" s="54" t="n">
        <f aca="false">(T15*100)/$T15</f>
        <v>100</v>
      </c>
      <c r="U36" s="54" t="n">
        <f aca="false">(U15*100)/$T15</f>
        <v>5.72084286813215</v>
      </c>
      <c r="V36" s="54" t="n">
        <f aca="false">(V15*100)/$T15</f>
        <v>56.8560988456481</v>
      </c>
      <c r="W36" s="54" t="n">
        <f aca="false">(W15*100)/$T15</f>
        <v>6.68171220505901</v>
      </c>
    </row>
    <row r="37" s="54" customFormat="true" ht="12.8" hidden="false" customHeight="false" outlineLevel="0" collapsed="false">
      <c r="A37" s="54" t="s">
        <v>102</v>
      </c>
      <c r="B37" s="54" t="s">
        <v>71</v>
      </c>
      <c r="C37" s="63" t="n">
        <f aca="false">(C16*100)/$T16</f>
        <v>1.03850600076774</v>
      </c>
      <c r="D37" s="63" t="n">
        <f aca="false">(D16*100)/$T16</f>
        <v>0.596317923737874</v>
      </c>
      <c r="E37" s="63" t="n">
        <f aca="false">(E16*100)/$T16</f>
        <v>2.48525990490115</v>
      </c>
      <c r="F37" s="63" t="n">
        <f aca="false">(F16*100)/$T16</f>
        <v>0.88692042274699</v>
      </c>
      <c r="G37" s="63" t="n">
        <f aca="false">(G16*100)/$T16</f>
        <v>0.00589260512087542</v>
      </c>
      <c r="H37" s="63" t="n">
        <f aca="false">(H16*100)/$T16</f>
        <v>17.1161220787085</v>
      </c>
      <c r="I37" s="63" t="n">
        <f aca="false">(I16*100)/$T16</f>
        <v>0.809559796547605</v>
      </c>
      <c r="J37" s="63" t="n">
        <f aca="false">(J16*100)/$T16</f>
        <v>10.0943192156668</v>
      </c>
      <c r="K37" s="63" t="n">
        <f aca="false">(K16*100)/$T16</f>
        <v>12.0327388188974</v>
      </c>
      <c r="L37" s="63" t="n">
        <f aca="false">(L16*100)/$T16</f>
        <v>10.3878796806823</v>
      </c>
      <c r="M37" s="63" t="n">
        <f aca="false">(M16*100)/$T16</f>
        <v>0.441754460907559</v>
      </c>
      <c r="N37" s="63" t="n">
        <f aca="false">(N16*100)/$T16</f>
        <v>0.30856254657175</v>
      </c>
      <c r="O37" s="63" t="n">
        <f aca="false">(O16*100)/$T16</f>
        <v>0.148265937771624</v>
      </c>
      <c r="P37" s="63" t="n">
        <f aca="false">(P16*100)/$T16</f>
        <v>32.1432061065418</v>
      </c>
      <c r="Q37" s="63" t="n">
        <f aca="false">(Q16*100)/$T16</f>
        <v>1.86767361755531</v>
      </c>
      <c r="R37" s="63" t="n">
        <f aca="false">(R16*100)/$T16</f>
        <v>9.20656271517966</v>
      </c>
      <c r="S37" s="63" t="n">
        <f aca="false">(S16*100)/$T16</f>
        <v>0.430458167695052</v>
      </c>
      <c r="T37" s="54" t="n">
        <f aca="false">(T16*100)/$T16</f>
        <v>100</v>
      </c>
      <c r="U37" s="54" t="n">
        <f aca="false">(U16*100)/$T16</f>
        <v>5.01289685727463</v>
      </c>
      <c r="V37" s="54" t="n">
        <f aca="false">(V16*100)/$T16</f>
        <v>51.3392025357535</v>
      </c>
      <c r="W37" s="54" t="n">
        <f aca="false">(W16*100)/$T16</f>
        <v>11.50469450043</v>
      </c>
    </row>
    <row r="38" s="56" customFormat="true" ht="12.8" hidden="false" customHeight="false" outlineLevel="0" collapsed="false">
      <c r="B38" s="56" t="s">
        <v>104</v>
      </c>
      <c r="C38" s="57" t="n">
        <f aca="false">AVERAGE(C23:C32)</f>
        <v>46.295705898122</v>
      </c>
      <c r="D38" s="57" t="n">
        <f aca="false">AVERAGE(D23:D32)</f>
        <v>16.1633022321388</v>
      </c>
      <c r="E38" s="57" t="n">
        <f aca="false">AVERAGE(E23:E32)</f>
        <v>7.66547249936757</v>
      </c>
      <c r="F38" s="57" t="n">
        <f aca="false">AVERAGE(F23:F32)</f>
        <v>5.39304265287974</v>
      </c>
      <c r="G38" s="57" t="n">
        <f aca="false">AVERAGE(G23:G32)</f>
        <v>0.304395405140186</v>
      </c>
      <c r="H38" s="57" t="n">
        <f aca="false">AVERAGE(H23:H32)</f>
        <v>3.00849885065252</v>
      </c>
      <c r="I38" s="57" t="n">
        <f aca="false">AVERAGE(I23:I32)</f>
        <v>0.0105126625905739</v>
      </c>
      <c r="J38" s="57" t="n">
        <f aca="false">AVERAGE(J23:J32)</f>
        <v>0.979496407562167</v>
      </c>
      <c r="K38" s="57" t="n">
        <f aca="false">AVERAGE(K23:K32)</f>
        <v>2.58044372208227</v>
      </c>
      <c r="L38" s="57" t="n">
        <f aca="false">AVERAGE(L23:L32)</f>
        <v>1.48168291085753</v>
      </c>
      <c r="M38" s="57" t="n">
        <f aca="false">AVERAGE(M23:M32)</f>
        <v>0.00341775689650036</v>
      </c>
      <c r="N38" s="57" t="n">
        <f aca="false">AVERAGE(N23:N32)</f>
        <v>0.000965239197321195</v>
      </c>
      <c r="O38" s="57" t="n">
        <f aca="false">AVERAGE(O23:O32)</f>
        <v>0.0328485815499438</v>
      </c>
      <c r="P38" s="57" t="n">
        <f aca="false">AVERAGE(P23:P32)</f>
        <v>9.55935018130967</v>
      </c>
      <c r="Q38" s="57" t="n">
        <f aca="false">AVERAGE(Q23:Q32)</f>
        <v>2.77840307457733</v>
      </c>
      <c r="R38" s="57" t="n">
        <f aca="false">AVERAGE(R23:R32)</f>
        <v>3.72596124899728</v>
      </c>
      <c r="S38" s="57" t="n">
        <f aca="false">AVERAGE(S23:S32)</f>
        <v>0.0165006760786322</v>
      </c>
      <c r="T38" s="64" t="n">
        <f aca="false">AVERAGE(T23:T32)</f>
        <v>100</v>
      </c>
      <c r="U38" s="64" t="n">
        <f aca="false">AVERAGE(U23:U32)</f>
        <v>75.8219186876483</v>
      </c>
      <c r="V38" s="64" t="n">
        <f aca="false">AVERAGE(V23:V32)</f>
        <v>8.09786613138882</v>
      </c>
      <c r="W38" s="64" t="n">
        <f aca="false">AVERAGE(W23:W32)</f>
        <v>6.52086499965324</v>
      </c>
    </row>
    <row r="39" customFormat="false" ht="13.8" hidden="false" customHeight="false" outlineLevel="0" collapsed="false">
      <c r="A39" s="56"/>
      <c r="B39" s="56" t="s">
        <v>105</v>
      </c>
      <c r="C39" s="57" t="n">
        <f aca="false">STDEV(C23:C32)</f>
        <v>12.1399860380561</v>
      </c>
      <c r="D39" s="57" t="n">
        <f aca="false">STDEV(D23:D32)</f>
        <v>4.48891770436117</v>
      </c>
      <c r="E39" s="57" t="n">
        <f aca="false">STDEV(E23:E32)</f>
        <v>5.63377206978843</v>
      </c>
      <c r="F39" s="57" t="n">
        <f aca="false">STDEV(F23:F32)</f>
        <v>2.52345066309752</v>
      </c>
      <c r="G39" s="57" t="n">
        <f aca="false">STDEV(G23:G32)</f>
        <v>0.962582789532712</v>
      </c>
      <c r="H39" s="57" t="n">
        <f aca="false">STDEV(H23:H32)</f>
        <v>1.19227532551442</v>
      </c>
      <c r="I39" s="57" t="n">
        <f aca="false">STDEV(I23:I32)</f>
        <v>0.0330837265922684</v>
      </c>
      <c r="J39" s="57" t="n">
        <f aca="false">STDEV(J23:J32)</f>
        <v>0.560089662424625</v>
      </c>
      <c r="K39" s="57" t="n">
        <f aca="false">STDEV(K23:K32)</f>
        <v>1.50841698122438</v>
      </c>
      <c r="L39" s="57" t="n">
        <f aca="false">STDEV(L23:L32)</f>
        <v>1.32753685215152</v>
      </c>
      <c r="M39" s="57" t="n">
        <f aca="false">STDEV(M23:M32)</f>
        <v>0.00612830547291617</v>
      </c>
      <c r="N39" s="57" t="n">
        <f aca="false">STDEV(N23:N32)</f>
        <v>0.00134933845560995</v>
      </c>
      <c r="O39" s="57" t="n">
        <f aca="false">STDEV(O23:O32)</f>
        <v>0.103876335603607</v>
      </c>
      <c r="P39" s="57" t="n">
        <f aca="false">STDEV(P23:P32)</f>
        <v>3.88758870755554</v>
      </c>
      <c r="Q39" s="57" t="n">
        <f aca="false">STDEV(Q23:Q32)</f>
        <v>1.1034005825095</v>
      </c>
      <c r="R39" s="57" t="n">
        <f aca="false">STDEV(R23:R32)</f>
        <v>2.67357724487277</v>
      </c>
      <c r="S39" s="57" t="n">
        <f aca="false">STDEV(S23:S32)</f>
        <v>0.0380581400416524</v>
      </c>
      <c r="T39" s="56" t="n">
        <f aca="false">STDEV(T23:T32)</f>
        <v>0</v>
      </c>
      <c r="U39" s="56" t="n">
        <f aca="false">STDEV(U23:U32)</f>
        <v>8.25569201974374</v>
      </c>
      <c r="V39" s="56" t="n">
        <f aca="false">STDEV(V23:V32)</f>
        <v>3.56759253490022</v>
      </c>
      <c r="W39" s="56" t="n">
        <f aca="false">STDEV(W23:W32)</f>
        <v>3.22261611842746</v>
      </c>
      <c r="X39" s="0"/>
      <c r="Y39" s="0"/>
      <c r="Z39" s="0"/>
      <c r="AA39" s="0"/>
      <c r="AB39" s="0"/>
      <c r="AC39" s="0"/>
      <c r="AD39" s="0"/>
      <c r="AE39" s="0"/>
      <c r="AF39" s="0"/>
      <c r="AG39" s="0"/>
      <c r="AH39" s="0"/>
      <c r="AI39" s="0"/>
      <c r="AJ39" s="0"/>
      <c r="AK39" s="0"/>
      <c r="AL39" s="0"/>
      <c r="AM39" s="0"/>
      <c r="AN39" s="0"/>
      <c r="AO39" s="0"/>
      <c r="AP39" s="0"/>
      <c r="AQ39" s="0"/>
      <c r="AR39" s="0"/>
      <c r="AS39" s="0"/>
      <c r="AT39" s="0"/>
      <c r="AU39" s="0"/>
      <c r="AV39" s="0"/>
      <c r="AW39" s="0"/>
      <c r="AX39" s="0"/>
      <c r="AY39" s="0"/>
      <c r="AZ39" s="0"/>
      <c r="BA39" s="0"/>
      <c r="BB39" s="0"/>
      <c r="BC39" s="0"/>
      <c r="BD39" s="0"/>
      <c r="BE39" s="0"/>
      <c r="BF39" s="0"/>
      <c r="BG39" s="0"/>
      <c r="BH39" s="0"/>
      <c r="BI39" s="0"/>
      <c r="BJ39" s="0"/>
      <c r="BK39" s="0"/>
      <c r="BL39" s="0"/>
      <c r="BM39" s="0"/>
      <c r="BN39" s="0"/>
      <c r="BO39" s="0"/>
      <c r="BP39" s="0"/>
      <c r="BQ39" s="0"/>
      <c r="BR39" s="0"/>
      <c r="BS39" s="0"/>
      <c r="BT39" s="0"/>
      <c r="BU39" s="0"/>
      <c r="BV39" s="0"/>
      <c r="BW39" s="0"/>
      <c r="BX39" s="0"/>
      <c r="BY39" s="0"/>
      <c r="BZ39" s="0"/>
      <c r="CA39" s="0"/>
      <c r="CB39" s="0"/>
      <c r="CC39" s="0"/>
      <c r="CD39" s="0"/>
      <c r="CE39" s="0"/>
      <c r="CF39" s="0"/>
      <c r="CG39" s="0"/>
      <c r="CH39" s="0"/>
      <c r="CI39" s="0"/>
      <c r="CJ39" s="0"/>
      <c r="CK39" s="0"/>
      <c r="CL39" s="0"/>
      <c r="CM39" s="0"/>
      <c r="CN39" s="0"/>
      <c r="CO39" s="0"/>
      <c r="CP39" s="0"/>
      <c r="CQ39" s="0"/>
      <c r="CR39" s="0"/>
      <c r="CS39" s="0"/>
      <c r="CT39" s="0"/>
      <c r="CU39" s="0"/>
      <c r="CV39" s="0"/>
      <c r="CW39" s="0"/>
      <c r="CX39" s="0"/>
      <c r="CY39" s="0"/>
      <c r="CZ39" s="0"/>
      <c r="DA39" s="0"/>
      <c r="DB39" s="0"/>
      <c r="DC39" s="0"/>
      <c r="DD39" s="0"/>
      <c r="DE39" s="0"/>
      <c r="DF39" s="0"/>
      <c r="DG39" s="0"/>
      <c r="DH39" s="0"/>
      <c r="DI39" s="0"/>
      <c r="DJ39" s="0"/>
      <c r="DK39" s="0"/>
      <c r="DL39" s="0"/>
      <c r="DM39" s="0"/>
      <c r="DN39" s="0"/>
      <c r="DO39" s="0"/>
      <c r="DP39" s="0"/>
      <c r="DQ39" s="0"/>
      <c r="DR39" s="0"/>
      <c r="DS39" s="0"/>
      <c r="DT39" s="0"/>
      <c r="DU39" s="0"/>
      <c r="DV39" s="0"/>
      <c r="DW39" s="0"/>
      <c r="DX39" s="0"/>
      <c r="DY39" s="0"/>
      <c r="DZ39" s="0"/>
      <c r="EA39" s="0"/>
      <c r="EB39" s="0"/>
      <c r="EC39" s="0"/>
      <c r="ED39" s="0"/>
      <c r="EE39" s="0"/>
      <c r="EF39" s="0"/>
      <c r="EG39" s="0"/>
      <c r="EH39" s="0"/>
      <c r="EI39" s="0"/>
      <c r="EJ39" s="0"/>
      <c r="EK39" s="0"/>
      <c r="EL39" s="0"/>
      <c r="EM39" s="0"/>
      <c r="EN39" s="0"/>
      <c r="EO39" s="0"/>
      <c r="EP39" s="0"/>
      <c r="EQ39" s="0"/>
      <c r="ER39" s="0"/>
      <c r="ES39" s="0"/>
      <c r="ET39" s="0"/>
      <c r="EU39" s="0"/>
      <c r="EV39" s="0"/>
      <c r="EW39" s="0"/>
      <c r="EX39" s="0"/>
      <c r="EY39" s="0"/>
      <c r="EZ39" s="0"/>
      <c r="FA39" s="0"/>
      <c r="FB39" s="0"/>
      <c r="FC39" s="0"/>
      <c r="FD39" s="0"/>
      <c r="FE39" s="0"/>
      <c r="FF39" s="0"/>
      <c r="FG39" s="0"/>
      <c r="FH39" s="0"/>
      <c r="FI39" s="0"/>
      <c r="FJ39" s="0"/>
      <c r="FK39" s="0"/>
      <c r="FL39" s="0"/>
      <c r="FM39" s="0"/>
      <c r="FN39" s="0"/>
      <c r="FO39" s="0"/>
      <c r="FP39" s="0"/>
      <c r="FQ39" s="0"/>
      <c r="FR39" s="0"/>
      <c r="FS39" s="0"/>
      <c r="FT39" s="0"/>
      <c r="FU39" s="0"/>
      <c r="FV39" s="0"/>
      <c r="FW39" s="0"/>
      <c r="FX39" s="0"/>
      <c r="FY39" s="0"/>
      <c r="FZ39" s="0"/>
      <c r="GA39" s="0"/>
      <c r="GB39" s="0"/>
      <c r="GC39" s="0"/>
      <c r="GD39" s="0"/>
      <c r="GE39" s="0"/>
      <c r="GF39" s="0"/>
      <c r="GG39" s="0"/>
      <c r="GH39" s="0"/>
      <c r="GI39" s="0"/>
      <c r="GJ39" s="0"/>
      <c r="GK39" s="0"/>
      <c r="GL39" s="0"/>
      <c r="GM39" s="0"/>
      <c r="GN39" s="0"/>
      <c r="GO39" s="0"/>
      <c r="GP39" s="0"/>
      <c r="GQ39" s="0"/>
      <c r="GR39" s="0"/>
      <c r="GS39" s="0"/>
      <c r="GT39" s="0"/>
      <c r="GU39" s="0"/>
      <c r="GV39" s="0"/>
      <c r="GW39" s="0"/>
      <c r="GX39" s="0"/>
      <c r="GY39" s="0"/>
      <c r="GZ39" s="0"/>
      <c r="HA39" s="0"/>
      <c r="HB39" s="0"/>
      <c r="HC39" s="0"/>
      <c r="HD39" s="0"/>
      <c r="HE39" s="0"/>
      <c r="HF39" s="0"/>
      <c r="HG39" s="0"/>
      <c r="HH39" s="0"/>
      <c r="HI39" s="0"/>
      <c r="HJ39" s="0"/>
      <c r="HK39" s="0"/>
      <c r="HL39" s="0"/>
      <c r="HM39" s="0"/>
      <c r="HN39" s="0"/>
      <c r="HO39" s="0"/>
      <c r="HP39" s="0"/>
      <c r="HQ39" s="0"/>
      <c r="HR39" s="0"/>
      <c r="HS39" s="0"/>
      <c r="HT39" s="0"/>
      <c r="HU39" s="0"/>
      <c r="HV39" s="0"/>
      <c r="HW39" s="0"/>
      <c r="HX39" s="0"/>
      <c r="HY39" s="0"/>
      <c r="HZ39" s="0"/>
      <c r="IA39" s="0"/>
      <c r="IB39" s="0"/>
      <c r="IC39" s="0"/>
      <c r="ID39" s="0"/>
      <c r="IE39" s="0"/>
      <c r="IF39" s="0"/>
      <c r="IG39" s="0"/>
      <c r="IH39" s="0"/>
      <c r="II39" s="0"/>
      <c r="IJ39" s="0"/>
      <c r="IK39" s="0"/>
      <c r="IL39" s="0"/>
      <c r="IM39" s="0"/>
      <c r="IN39" s="0"/>
      <c r="IO39" s="0"/>
      <c r="IP39" s="0"/>
      <c r="IQ39" s="0"/>
      <c r="IR39" s="0"/>
      <c r="IS39" s="0"/>
      <c r="IT39" s="0"/>
      <c r="IU39" s="0"/>
      <c r="IV39" s="0"/>
      <c r="IW39" s="0"/>
      <c r="IX39" s="0"/>
      <c r="IY39" s="0"/>
      <c r="IZ39" s="0"/>
      <c r="JA39" s="0"/>
      <c r="JB39" s="0"/>
      <c r="JC39" s="0"/>
      <c r="JD39" s="0"/>
      <c r="JE39" s="0"/>
      <c r="JF39" s="0"/>
      <c r="JG39" s="0"/>
      <c r="JH39" s="0"/>
      <c r="JI39" s="0"/>
      <c r="JJ39" s="0"/>
      <c r="JK39" s="0"/>
      <c r="JL39" s="0"/>
      <c r="JM39" s="0"/>
      <c r="JN39" s="0"/>
      <c r="JO39" s="0"/>
      <c r="JP39" s="0"/>
      <c r="JQ39" s="0"/>
      <c r="JR39" s="0"/>
      <c r="JS39" s="0"/>
      <c r="JT39" s="0"/>
      <c r="JU39" s="0"/>
      <c r="JV39" s="0"/>
      <c r="JW39" s="0"/>
      <c r="JX39" s="0"/>
      <c r="JY39" s="0"/>
      <c r="JZ39" s="0"/>
      <c r="KA39" s="0"/>
      <c r="KB39" s="0"/>
      <c r="KC39" s="0"/>
      <c r="KD39" s="0"/>
      <c r="KE39" s="0"/>
      <c r="KF39" s="0"/>
      <c r="KG39" s="0"/>
      <c r="KH39" s="0"/>
      <c r="KI39" s="0"/>
      <c r="KJ39" s="0"/>
      <c r="KK39" s="0"/>
      <c r="KL39" s="0"/>
      <c r="KM39" s="0"/>
      <c r="KN39" s="0"/>
      <c r="KO39" s="0"/>
      <c r="KP39" s="0"/>
      <c r="KQ39" s="0"/>
      <c r="KR39" s="0"/>
      <c r="KS39" s="0"/>
      <c r="KT39" s="0"/>
      <c r="KU39" s="0"/>
      <c r="KV39" s="0"/>
      <c r="KW39" s="0"/>
      <c r="KX39" s="0"/>
      <c r="KY39" s="0"/>
      <c r="KZ39" s="0"/>
      <c r="LA39" s="0"/>
      <c r="LB39" s="0"/>
      <c r="LC39" s="0"/>
      <c r="LD39" s="0"/>
      <c r="LE39" s="0"/>
      <c r="LF39" s="0"/>
      <c r="LG39" s="0"/>
      <c r="LH39" s="0"/>
      <c r="LI39" s="0"/>
      <c r="LJ39" s="0"/>
      <c r="LK39" s="0"/>
      <c r="LL39" s="0"/>
      <c r="LM39" s="0"/>
      <c r="LN39" s="0"/>
      <c r="LO39" s="0"/>
      <c r="LP39" s="0"/>
      <c r="LQ39" s="0"/>
      <c r="LR39" s="0"/>
      <c r="LS39" s="0"/>
      <c r="LT39" s="0"/>
      <c r="LU39" s="0"/>
      <c r="LV39" s="0"/>
      <c r="LW39" s="0"/>
      <c r="LX39" s="0"/>
      <c r="LY39" s="0"/>
      <c r="LZ39" s="0"/>
      <c r="MA39" s="0"/>
      <c r="MB39" s="0"/>
      <c r="MC39" s="0"/>
      <c r="MD39" s="0"/>
      <c r="ME39" s="0"/>
      <c r="MF39" s="0"/>
      <c r="MG39" s="0"/>
      <c r="MH39" s="0"/>
      <c r="MI39" s="0"/>
      <c r="MJ39" s="0"/>
      <c r="MK39" s="0"/>
      <c r="ML39" s="0"/>
      <c r="MM39" s="0"/>
      <c r="MN39" s="0"/>
      <c r="MO39" s="0"/>
      <c r="MP39" s="0"/>
      <c r="MQ39" s="0"/>
      <c r="MR39" s="0"/>
      <c r="MS39" s="0"/>
      <c r="MT39" s="0"/>
      <c r="MU39" s="0"/>
      <c r="MV39" s="0"/>
      <c r="MW39" s="0"/>
      <c r="MX39" s="0"/>
      <c r="MY39" s="0"/>
      <c r="MZ39" s="0"/>
      <c r="NA39" s="0"/>
      <c r="NB39" s="0"/>
      <c r="NC39" s="0"/>
      <c r="ND39" s="0"/>
      <c r="NE39" s="0"/>
      <c r="NF39" s="0"/>
      <c r="NG39" s="0"/>
      <c r="NH39" s="0"/>
      <c r="NI39" s="0"/>
      <c r="NJ39" s="0"/>
      <c r="NK39" s="0"/>
      <c r="NL39" s="0"/>
      <c r="NM39" s="0"/>
      <c r="NN39" s="0"/>
      <c r="NO39" s="0"/>
      <c r="NP39" s="0"/>
      <c r="NQ39" s="0"/>
      <c r="NR39" s="0"/>
      <c r="NS39" s="0"/>
      <c r="NT39" s="0"/>
      <c r="NU39" s="0"/>
      <c r="NV39" s="0"/>
      <c r="NW39" s="0"/>
      <c r="NX39" s="0"/>
      <c r="NY39" s="0"/>
      <c r="NZ39" s="0"/>
      <c r="OA39" s="0"/>
      <c r="OB39" s="0"/>
      <c r="OC39" s="0"/>
      <c r="OD39" s="0"/>
      <c r="OE39" s="0"/>
      <c r="OF39" s="0"/>
      <c r="OG39" s="0"/>
      <c r="OH39" s="0"/>
      <c r="OI39" s="0"/>
      <c r="OJ39" s="0"/>
      <c r="OK39" s="0"/>
      <c r="OL39" s="0"/>
      <c r="OM39" s="0"/>
      <c r="ON39" s="0"/>
      <c r="OO39" s="0"/>
      <c r="OP39" s="0"/>
      <c r="OQ39" s="0"/>
      <c r="OR39" s="0"/>
      <c r="OS39" s="0"/>
      <c r="OT39" s="0"/>
      <c r="OU39" s="0"/>
      <c r="OV39" s="0"/>
      <c r="OW39" s="0"/>
      <c r="OX39" s="0"/>
      <c r="OY39" s="0"/>
      <c r="OZ39" s="0"/>
      <c r="PA39" s="0"/>
      <c r="PB39" s="0"/>
      <c r="PC39" s="0"/>
      <c r="PD39" s="0"/>
      <c r="PE39" s="0"/>
      <c r="PF39" s="0"/>
      <c r="PG39" s="0"/>
      <c r="PH39" s="0"/>
      <c r="PI39" s="0"/>
      <c r="PJ39" s="0"/>
      <c r="PK39" s="0"/>
      <c r="PL39" s="0"/>
      <c r="PM39" s="0"/>
      <c r="PN39" s="0"/>
      <c r="PO39" s="0"/>
      <c r="PP39" s="0"/>
      <c r="PQ39" s="0"/>
      <c r="PR39" s="0"/>
      <c r="PS39" s="0"/>
      <c r="PT39" s="0"/>
      <c r="PU39" s="0"/>
      <c r="PV39" s="0"/>
      <c r="PW39" s="0"/>
      <c r="PX39" s="0"/>
      <c r="PY39" s="0"/>
      <c r="PZ39" s="0"/>
      <c r="QA39" s="0"/>
      <c r="QB39" s="0"/>
      <c r="QC39" s="0"/>
      <c r="QD39" s="0"/>
      <c r="QE39" s="0"/>
      <c r="QF39" s="0"/>
      <c r="QG39" s="0"/>
      <c r="QH39" s="0"/>
      <c r="QI39" s="0"/>
      <c r="QJ39" s="0"/>
      <c r="QK39" s="0"/>
      <c r="QL39" s="0"/>
      <c r="QM39" s="0"/>
      <c r="QN39" s="0"/>
      <c r="QO39" s="0"/>
      <c r="QP39" s="0"/>
      <c r="QQ39" s="0"/>
      <c r="QR39" s="0"/>
      <c r="QS39" s="0"/>
      <c r="QT39" s="0"/>
      <c r="QU39" s="0"/>
      <c r="QV39" s="0"/>
      <c r="QW39" s="0"/>
      <c r="QX39" s="0"/>
      <c r="QY39" s="0"/>
      <c r="QZ39" s="0"/>
      <c r="RA39" s="0"/>
      <c r="RB39" s="0"/>
      <c r="RC39" s="0"/>
      <c r="RD39" s="0"/>
      <c r="RE39" s="0"/>
      <c r="RF39" s="0"/>
      <c r="RG39" s="0"/>
      <c r="RH39" s="0"/>
      <c r="RI39" s="0"/>
      <c r="RJ39" s="0"/>
      <c r="RK39" s="0"/>
      <c r="RL39" s="0"/>
      <c r="RM39" s="0"/>
      <c r="RN39" s="0"/>
      <c r="RO39" s="0"/>
      <c r="RP39" s="0"/>
      <c r="RQ39" s="0"/>
      <c r="RR39" s="0"/>
      <c r="RS39" s="0"/>
      <c r="RT39" s="0"/>
      <c r="RU39" s="0"/>
      <c r="RV39" s="0"/>
      <c r="RW39" s="0"/>
      <c r="RX39" s="0"/>
      <c r="RY39" s="0"/>
      <c r="RZ39" s="0"/>
      <c r="SA39" s="0"/>
      <c r="SB39" s="0"/>
      <c r="SC39" s="0"/>
      <c r="SD39" s="0"/>
      <c r="SE39" s="0"/>
      <c r="SF39" s="0"/>
      <c r="SG39" s="0"/>
      <c r="SH39" s="0"/>
      <c r="SI39" s="0"/>
      <c r="SJ39" s="0"/>
      <c r="SK39" s="0"/>
      <c r="SL39" s="0"/>
      <c r="SM39" s="0"/>
      <c r="SN39" s="0"/>
      <c r="SO39" s="0"/>
      <c r="SP39" s="0"/>
      <c r="SQ39" s="0"/>
      <c r="SR39" s="0"/>
      <c r="SS39" s="0"/>
      <c r="ST39" s="0"/>
      <c r="SU39" s="0"/>
      <c r="SV39" s="0"/>
      <c r="SW39" s="0"/>
      <c r="SX39" s="0"/>
      <c r="SY39" s="0"/>
      <c r="SZ39" s="0"/>
      <c r="TA39" s="0"/>
      <c r="TB39" s="0"/>
      <c r="TC39" s="0"/>
      <c r="TD39" s="0"/>
      <c r="TE39" s="0"/>
      <c r="TF39" s="0"/>
      <c r="TG39" s="0"/>
      <c r="TH39" s="0"/>
      <c r="TI39" s="0"/>
      <c r="TJ39" s="0"/>
      <c r="TK39" s="0"/>
      <c r="TL39" s="0"/>
      <c r="TM39" s="0"/>
      <c r="TN39" s="0"/>
      <c r="TO39" s="0"/>
      <c r="TP39" s="0"/>
      <c r="TQ39" s="0"/>
      <c r="TR39" s="0"/>
      <c r="TS39" s="0"/>
      <c r="TT39" s="0"/>
      <c r="TU39" s="0"/>
      <c r="TV39" s="0"/>
      <c r="TW39" s="0"/>
      <c r="TX39" s="0"/>
      <c r="TY39" s="0"/>
      <c r="TZ39" s="0"/>
      <c r="UA39" s="0"/>
      <c r="UB39" s="0"/>
      <c r="UC39" s="0"/>
      <c r="UD39" s="0"/>
      <c r="UE39" s="0"/>
      <c r="UF39" s="0"/>
      <c r="UG39" s="0"/>
      <c r="UH39" s="0"/>
      <c r="UI39" s="0"/>
      <c r="UJ39" s="0"/>
      <c r="UK39" s="0"/>
      <c r="UL39" s="0"/>
      <c r="UM39" s="0"/>
      <c r="UN39" s="0"/>
      <c r="UO39" s="0"/>
      <c r="UP39" s="0"/>
      <c r="UQ39" s="0"/>
      <c r="UR39" s="0"/>
      <c r="US39" s="0"/>
      <c r="UT39" s="0"/>
      <c r="UU39" s="0"/>
      <c r="UV39" s="0"/>
      <c r="UW39" s="0"/>
      <c r="UX39" s="0"/>
      <c r="UY39" s="0"/>
      <c r="UZ39" s="0"/>
      <c r="VA39" s="0"/>
      <c r="VB39" s="0"/>
      <c r="VC39" s="0"/>
      <c r="VD39" s="0"/>
      <c r="VE39" s="0"/>
      <c r="VF39" s="0"/>
      <c r="VG39" s="0"/>
      <c r="VH39" s="0"/>
      <c r="VI39" s="0"/>
      <c r="VJ39" s="0"/>
      <c r="VK39" s="0"/>
      <c r="VL39" s="0"/>
      <c r="VM39" s="0"/>
      <c r="VN39" s="0"/>
      <c r="VO39" s="0"/>
      <c r="VP39" s="0"/>
      <c r="VQ39" s="0"/>
      <c r="VR39" s="0"/>
      <c r="VS39" s="0"/>
      <c r="VT39" s="0"/>
      <c r="VU39" s="0"/>
      <c r="VV39" s="0"/>
      <c r="VW39" s="0"/>
      <c r="VX39" s="0"/>
      <c r="VY39" s="0"/>
      <c r="VZ39" s="0"/>
      <c r="WA39" s="0"/>
      <c r="WB39" s="0"/>
      <c r="WC39" s="0"/>
      <c r="WD39" s="0"/>
      <c r="WE39" s="0"/>
      <c r="WF39" s="0"/>
      <c r="WG39" s="0"/>
      <c r="WH39" s="0"/>
      <c r="WI39" s="0"/>
      <c r="WJ39" s="0"/>
      <c r="WK39" s="0"/>
      <c r="WL39" s="0"/>
      <c r="WM39" s="0"/>
      <c r="WN39" s="0"/>
      <c r="WO39" s="0"/>
      <c r="WP39" s="0"/>
      <c r="WQ39" s="0"/>
      <c r="WR39" s="0"/>
      <c r="WS39" s="0"/>
      <c r="WT39" s="0"/>
      <c r="WU39" s="0"/>
      <c r="WV39" s="0"/>
      <c r="WW39" s="0"/>
      <c r="WX39" s="0"/>
      <c r="WY39" s="0"/>
      <c r="WZ39" s="0"/>
      <c r="XA39" s="0"/>
      <c r="XB39" s="0"/>
      <c r="XC39" s="0"/>
      <c r="XD39" s="0"/>
      <c r="XE39" s="0"/>
      <c r="XF39" s="0"/>
      <c r="XG39" s="0"/>
      <c r="XH39" s="0"/>
      <c r="XI39" s="0"/>
      <c r="XJ39" s="0"/>
      <c r="XK39" s="0"/>
      <c r="XL39" s="0"/>
      <c r="XM39" s="0"/>
      <c r="XN39" s="0"/>
      <c r="XO39" s="0"/>
      <c r="XP39" s="0"/>
      <c r="XQ39" s="0"/>
      <c r="XR39" s="0"/>
      <c r="XS39" s="0"/>
      <c r="XT39" s="0"/>
      <c r="XU39" s="0"/>
      <c r="XV39" s="0"/>
      <c r="XW39" s="0"/>
      <c r="XX39" s="0"/>
      <c r="XY39" s="0"/>
      <c r="XZ39" s="0"/>
      <c r="YA39" s="0"/>
      <c r="YB39" s="0"/>
      <c r="YC39" s="0"/>
      <c r="YD39" s="0"/>
      <c r="YE39" s="0"/>
      <c r="YF39" s="0"/>
      <c r="YG39" s="0"/>
      <c r="YH39" s="0"/>
      <c r="YI39" s="0"/>
      <c r="YJ39" s="0"/>
      <c r="YK39" s="0"/>
      <c r="YL39" s="0"/>
      <c r="YM39" s="0"/>
      <c r="YN39" s="0"/>
      <c r="YO39" s="0"/>
      <c r="YP39" s="0"/>
      <c r="YQ39" s="0"/>
      <c r="YR39" s="0"/>
      <c r="YS39" s="0"/>
      <c r="YT39" s="0"/>
      <c r="YU39" s="0"/>
      <c r="YV39" s="0"/>
      <c r="YW39" s="0"/>
      <c r="YX39" s="0"/>
      <c r="YY39" s="0"/>
      <c r="YZ39" s="0"/>
      <c r="ZA39" s="0"/>
      <c r="ZB39" s="0"/>
      <c r="ZC39" s="0"/>
      <c r="ZD39" s="0"/>
      <c r="ZE39" s="0"/>
      <c r="ZF39" s="0"/>
      <c r="ZG39" s="0"/>
      <c r="ZH39" s="0"/>
      <c r="ZI39" s="0"/>
      <c r="ZJ39" s="0"/>
      <c r="ZK39" s="0"/>
      <c r="ZL39" s="0"/>
      <c r="ZM39" s="0"/>
      <c r="ZN39" s="0"/>
      <c r="ZO39" s="0"/>
      <c r="ZP39" s="0"/>
      <c r="ZQ39" s="0"/>
      <c r="ZR39" s="0"/>
      <c r="ZS39" s="0"/>
      <c r="ZT39" s="0"/>
      <c r="ZU39" s="0"/>
      <c r="ZV39" s="0"/>
      <c r="ZW39" s="0"/>
      <c r="ZX39" s="0"/>
      <c r="ZY39" s="0"/>
      <c r="ZZ39" s="0"/>
      <c r="AAA39" s="0"/>
      <c r="AAB39" s="0"/>
      <c r="AAC39" s="0"/>
      <c r="AAD39" s="0"/>
      <c r="AAE39" s="0"/>
      <c r="AAF39" s="0"/>
      <c r="AAG39" s="0"/>
      <c r="AAH39" s="0"/>
      <c r="AAI39" s="0"/>
      <c r="AAJ39" s="0"/>
      <c r="AAK39" s="0"/>
      <c r="AAL39" s="0"/>
      <c r="AAM39" s="0"/>
      <c r="AAN39" s="0"/>
      <c r="AAO39" s="0"/>
      <c r="AAP39" s="0"/>
      <c r="AAQ39" s="0"/>
      <c r="AAR39" s="0"/>
      <c r="AAS39" s="0"/>
      <c r="AAT39" s="0"/>
      <c r="AAU39" s="0"/>
      <c r="AAV39" s="0"/>
      <c r="AAW39" s="0"/>
      <c r="AAX39" s="0"/>
      <c r="AAY39" s="0"/>
      <c r="AAZ39" s="0"/>
      <c r="ABA39" s="0"/>
      <c r="ABB39" s="0"/>
      <c r="ABC39" s="0"/>
      <c r="ABD39" s="0"/>
      <c r="ABE39" s="0"/>
      <c r="ABF39" s="0"/>
      <c r="ABG39" s="0"/>
      <c r="ABH39" s="0"/>
      <c r="ABI39" s="0"/>
      <c r="ABJ39" s="0"/>
      <c r="ABK39" s="0"/>
      <c r="ABL39" s="0"/>
      <c r="ABM39" s="0"/>
      <c r="ABN39" s="0"/>
      <c r="ABO39" s="0"/>
      <c r="ABP39" s="0"/>
      <c r="ABQ39" s="0"/>
      <c r="ABR39" s="0"/>
      <c r="ABS39" s="0"/>
      <c r="ABT39" s="0"/>
      <c r="ABU39" s="0"/>
      <c r="ABV39" s="0"/>
      <c r="ABW39" s="0"/>
      <c r="ABX39" s="0"/>
      <c r="ABY39" s="0"/>
      <c r="ABZ39" s="0"/>
      <c r="ACA39" s="0"/>
      <c r="ACB39" s="0"/>
      <c r="ACC39" s="0"/>
      <c r="ACD39" s="0"/>
      <c r="ACE39" s="0"/>
      <c r="ACF39" s="0"/>
      <c r="ACG39" s="0"/>
      <c r="ACH39" s="0"/>
      <c r="ACI39" s="0"/>
      <c r="ACJ39" s="0"/>
      <c r="ACK39" s="0"/>
      <c r="ACL39" s="0"/>
      <c r="ACM39" s="0"/>
      <c r="ACN39" s="0"/>
      <c r="ACO39" s="0"/>
      <c r="ACP39" s="0"/>
      <c r="ACQ39" s="0"/>
      <c r="ACR39" s="0"/>
      <c r="ACS39" s="0"/>
      <c r="ACT39" s="0"/>
      <c r="ACU39" s="0"/>
      <c r="ACV39" s="0"/>
      <c r="ACW39" s="0"/>
      <c r="ACX39" s="0"/>
      <c r="ACY39" s="0"/>
      <c r="ACZ39" s="0"/>
      <c r="ADA39" s="0"/>
      <c r="ADB39" s="0"/>
      <c r="ADC39" s="0"/>
      <c r="ADD39" s="0"/>
      <c r="ADE39" s="0"/>
      <c r="ADF39" s="0"/>
      <c r="ADG39" s="0"/>
      <c r="ADH39" s="0"/>
      <c r="ADI39" s="0"/>
      <c r="ADJ39" s="0"/>
      <c r="ADK39" s="0"/>
      <c r="ADL39" s="0"/>
      <c r="ADM39" s="0"/>
      <c r="ADN39" s="0"/>
      <c r="ADO39" s="0"/>
      <c r="ADP39" s="0"/>
      <c r="ADQ39" s="0"/>
      <c r="ADR39" s="0"/>
      <c r="ADS39" s="0"/>
      <c r="ADT39" s="0"/>
      <c r="ADU39" s="0"/>
      <c r="ADV39" s="0"/>
      <c r="ADW39" s="0"/>
      <c r="ADX39" s="0"/>
      <c r="ADY39" s="0"/>
      <c r="ADZ39" s="0"/>
      <c r="AEA39" s="0"/>
      <c r="AEB39" s="0"/>
      <c r="AEC39" s="0"/>
      <c r="AED39" s="0"/>
      <c r="AEE39" s="0"/>
      <c r="AEF39" s="0"/>
      <c r="AEG39" s="0"/>
      <c r="AEH39" s="0"/>
      <c r="AEI39" s="0"/>
      <c r="AEJ39" s="0"/>
      <c r="AEK39" s="0"/>
      <c r="AEL39" s="0"/>
      <c r="AEM39" s="0"/>
      <c r="AEN39" s="0"/>
      <c r="AEO39" s="0"/>
      <c r="AEP39" s="0"/>
      <c r="AEQ39" s="0"/>
      <c r="AER39" s="0"/>
      <c r="AES39" s="0"/>
      <c r="AET39" s="0"/>
      <c r="AEU39" s="0"/>
      <c r="AEV39" s="0"/>
      <c r="AEW39" s="0"/>
      <c r="AEX39" s="0"/>
      <c r="AEY39" s="0"/>
      <c r="AEZ39" s="0"/>
      <c r="AFA39" s="0"/>
      <c r="AFB39" s="0"/>
      <c r="AFC39" s="0"/>
      <c r="AFD39" s="0"/>
      <c r="AFE39" s="0"/>
      <c r="AFF39" s="0"/>
      <c r="AFG39" s="0"/>
      <c r="AFH39" s="0"/>
      <c r="AFI39" s="0"/>
      <c r="AFJ39" s="0"/>
      <c r="AFK39" s="0"/>
      <c r="AFL39" s="0"/>
      <c r="AFM39" s="0"/>
      <c r="AFN39" s="0"/>
      <c r="AFO39" s="0"/>
      <c r="AFP39" s="0"/>
      <c r="AFQ39" s="0"/>
      <c r="AFR39" s="0"/>
      <c r="AFS39" s="0"/>
      <c r="AFT39" s="0"/>
      <c r="AFU39" s="0"/>
      <c r="AFV39" s="0"/>
      <c r="AFW39" s="0"/>
      <c r="AFX39" s="0"/>
      <c r="AFY39" s="0"/>
      <c r="AFZ39" s="0"/>
      <c r="AGA39" s="0"/>
      <c r="AGB39" s="0"/>
      <c r="AGC39" s="0"/>
      <c r="AGD39" s="0"/>
      <c r="AGE39" s="0"/>
      <c r="AGF39" s="0"/>
      <c r="AGG39" s="0"/>
      <c r="AGH39" s="0"/>
      <c r="AGI39" s="0"/>
      <c r="AGJ39" s="0"/>
      <c r="AGK39" s="0"/>
      <c r="AGL39" s="0"/>
      <c r="AGM39" s="0"/>
      <c r="AGN39" s="0"/>
      <c r="AGO39" s="0"/>
      <c r="AGP39" s="0"/>
      <c r="AGQ39" s="0"/>
      <c r="AGR39" s="0"/>
      <c r="AGS39" s="0"/>
      <c r="AGT39" s="0"/>
      <c r="AGU39" s="0"/>
      <c r="AGV39" s="0"/>
      <c r="AGW39" s="0"/>
      <c r="AGX39" s="0"/>
      <c r="AGY39" s="0"/>
      <c r="AGZ39" s="0"/>
      <c r="AHA39" s="0"/>
      <c r="AHB39" s="0"/>
      <c r="AHC39" s="0"/>
      <c r="AHD39" s="0"/>
      <c r="AHE39" s="0"/>
      <c r="AHF39" s="0"/>
      <c r="AHG39" s="0"/>
      <c r="AHH39" s="0"/>
      <c r="AHI39" s="0"/>
      <c r="AHJ39" s="0"/>
      <c r="AHK39" s="0"/>
      <c r="AHL39" s="0"/>
      <c r="AHM39" s="0"/>
      <c r="AHN39" s="0"/>
      <c r="AHO39" s="0"/>
      <c r="AHP39" s="0"/>
      <c r="AHQ39" s="0"/>
      <c r="AHR39" s="0"/>
      <c r="AHS39" s="0"/>
      <c r="AHT39" s="0"/>
      <c r="AHU39" s="0"/>
      <c r="AHV39" s="0"/>
      <c r="AHW39" s="0"/>
      <c r="AHX39" s="0"/>
      <c r="AHY39" s="0"/>
      <c r="AHZ39" s="0"/>
      <c r="AIA39" s="0"/>
      <c r="AIB39" s="0"/>
      <c r="AIC39" s="0"/>
      <c r="AID39" s="0"/>
      <c r="AIE39" s="0"/>
      <c r="AIF39" s="0"/>
      <c r="AIG39" s="0"/>
      <c r="AIH39" s="0"/>
      <c r="AII39" s="0"/>
      <c r="AIJ39" s="0"/>
      <c r="AIK39" s="0"/>
      <c r="AIL39" s="0"/>
      <c r="AIM39" s="0"/>
      <c r="AIN39" s="0"/>
      <c r="AIO39" s="0"/>
      <c r="AIP39" s="0"/>
      <c r="AIQ39" s="0"/>
      <c r="AIR39" s="0"/>
      <c r="AIS39" s="0"/>
      <c r="AIT39" s="0"/>
      <c r="AIU39" s="0"/>
      <c r="AIV39" s="0"/>
      <c r="AIW39" s="0"/>
      <c r="AIX39" s="0"/>
      <c r="AIY39" s="0"/>
      <c r="AIZ39" s="0"/>
      <c r="AJA39" s="0"/>
      <c r="AJB39" s="0"/>
      <c r="AJC39" s="0"/>
      <c r="AJD39" s="0"/>
      <c r="AJE39" s="0"/>
      <c r="AJF39" s="0"/>
      <c r="AJG39" s="0"/>
      <c r="AJH39" s="0"/>
      <c r="AJI39" s="0"/>
      <c r="AJJ39" s="0"/>
      <c r="AJK39" s="0"/>
      <c r="AJL39" s="0"/>
      <c r="AJM39" s="0"/>
      <c r="AJN39" s="0"/>
      <c r="AJO39" s="0"/>
      <c r="AJP39" s="0"/>
      <c r="AJQ39" s="0"/>
      <c r="AJR39" s="0"/>
      <c r="AJS39" s="0"/>
      <c r="AJT39" s="0"/>
      <c r="AJU39" s="0"/>
      <c r="AJV39" s="0"/>
      <c r="AJW39" s="0"/>
      <c r="AJX39" s="0"/>
      <c r="AJY39" s="0"/>
      <c r="AJZ39" s="0"/>
      <c r="AKA39" s="0"/>
      <c r="AKB39" s="0"/>
      <c r="AKC39" s="0"/>
      <c r="AKD39" s="0"/>
      <c r="AKE39" s="0"/>
      <c r="AKF39" s="0"/>
      <c r="AKG39" s="0"/>
      <c r="AKH39" s="0"/>
      <c r="AKI39" s="0"/>
      <c r="AKJ39" s="0"/>
      <c r="AKK39" s="0"/>
      <c r="AKL39" s="0"/>
      <c r="AKM39" s="0"/>
      <c r="AKN39" s="0"/>
      <c r="AKO39" s="0"/>
      <c r="AKP39" s="0"/>
      <c r="AKQ39" s="0"/>
      <c r="AKR39" s="0"/>
      <c r="AKS39" s="0"/>
      <c r="AKT39" s="0"/>
      <c r="AKU39" s="0"/>
      <c r="AKV39" s="0"/>
      <c r="AKW39" s="0"/>
      <c r="AKX39" s="0"/>
      <c r="AKY39" s="0"/>
      <c r="AKZ39" s="0"/>
      <c r="ALA39" s="0"/>
      <c r="ALB39" s="0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s="58" customFormat="true" ht="12.8" hidden="false" customHeight="false" outlineLevel="0" collapsed="false">
      <c r="B40" s="58" t="s">
        <v>104</v>
      </c>
      <c r="C40" s="65" t="n">
        <f aca="false">AVERAGE(C33:C37)</f>
        <v>0.964906064266668</v>
      </c>
      <c r="D40" s="65" t="n">
        <f aca="false">AVERAGE(D33:D37)</f>
        <v>0.787646607381435</v>
      </c>
      <c r="E40" s="65" t="n">
        <f aca="false">AVERAGE(E33:E37)</f>
        <v>2.19281319753466</v>
      </c>
      <c r="F40" s="65" t="n">
        <f aca="false">AVERAGE(F33:F37)</f>
        <v>1.10497232441138</v>
      </c>
      <c r="G40" s="65" t="n">
        <f aca="false">AVERAGE(G33:G37)</f>
        <v>0.00640278664634484</v>
      </c>
      <c r="H40" s="65" t="n">
        <f aca="false">AVERAGE(H33:H37)</f>
        <v>21.5009530439028</v>
      </c>
      <c r="I40" s="65" t="n">
        <f aca="false">AVERAGE(I33:I37)</f>
        <v>0.538415265724985</v>
      </c>
      <c r="J40" s="65" t="n">
        <f aca="false">AVERAGE(J33:J37)</f>
        <v>10.8761187821176</v>
      </c>
      <c r="K40" s="65" t="n">
        <f aca="false">AVERAGE(K33:K37)</f>
        <v>9.47921153325163</v>
      </c>
      <c r="L40" s="65" t="n">
        <f aca="false">AVERAGE(L33:L37)</f>
        <v>11.6929881438387</v>
      </c>
      <c r="M40" s="65" t="n">
        <f aca="false">AVERAGE(M33:M37)</f>
        <v>0.45355204854018</v>
      </c>
      <c r="N40" s="65" t="n">
        <f aca="false">AVERAGE(N33:N37)</f>
        <v>0.344224537813086</v>
      </c>
      <c r="O40" s="65" t="n">
        <f aca="false">AVERAGE(O33:O37)</f>
        <v>0.208280726269558</v>
      </c>
      <c r="P40" s="65" t="n">
        <f aca="false">AVERAGE(P33:P37)</f>
        <v>31.9282826927344</v>
      </c>
      <c r="Q40" s="65" t="n">
        <f aca="false">AVERAGE(Q33:Q37)</f>
        <v>1.77024807680417</v>
      </c>
      <c r="R40" s="65" t="n">
        <f aca="false">AVERAGE(R33:R37)</f>
        <v>5.5918831809646</v>
      </c>
      <c r="S40" s="65" t="n">
        <f aca="false">AVERAGE(S33:S37)</f>
        <v>0.559100987797763</v>
      </c>
      <c r="T40" s="66" t="n">
        <f aca="false">AVERAGE(T33:T37)</f>
        <v>100</v>
      </c>
      <c r="U40" s="66" t="n">
        <f aca="false">AVERAGE(U33:U37)</f>
        <v>5.05674098024049</v>
      </c>
      <c r="V40" s="66" t="n">
        <f aca="false">AVERAGE(V33:V37)</f>
        <v>55.0937440814586</v>
      </c>
      <c r="W40" s="66" t="n">
        <f aca="false">AVERAGE(W33:W37)</f>
        <v>7.92123224556653</v>
      </c>
    </row>
    <row r="41" s="58" customFormat="true" ht="12.8" hidden="false" customHeight="false" outlineLevel="0" collapsed="false">
      <c r="B41" s="58" t="s">
        <v>105</v>
      </c>
      <c r="C41" s="65" t="n">
        <f aca="false">STDEV(C33:C37)</f>
        <v>0.30788762102205</v>
      </c>
      <c r="D41" s="65" t="n">
        <f aca="false">STDEV(D33:D37)</f>
        <v>0.341835607618916</v>
      </c>
      <c r="E41" s="65" t="n">
        <f aca="false">STDEV(E33:E37)</f>
        <v>0.535593222110534</v>
      </c>
      <c r="F41" s="65" t="n">
        <f aca="false">STDEV(F33:F37)</f>
        <v>0.246965740432542</v>
      </c>
      <c r="G41" s="65" t="n">
        <f aca="false">STDEV(G33:G37)</f>
        <v>0.00164227376692339</v>
      </c>
      <c r="H41" s="65" t="n">
        <f aca="false">STDEV(H33:H37)</f>
        <v>5.85866234394316</v>
      </c>
      <c r="I41" s="65" t="n">
        <f aca="false">STDEV(I33:I37)</f>
        <v>0.166327503787959</v>
      </c>
      <c r="J41" s="65" t="n">
        <f aca="false">STDEV(J33:J37)</f>
        <v>3.3220212288557</v>
      </c>
      <c r="K41" s="65" t="n">
        <f aca="false">STDEV(K33:K37)</f>
        <v>1.99292414722791</v>
      </c>
      <c r="L41" s="65" t="n">
        <f aca="false">STDEV(L33:L37)</f>
        <v>3.37182994046643</v>
      </c>
      <c r="M41" s="65" t="n">
        <f aca="false">STDEV(M33:M37)</f>
        <v>0.0882934315646732</v>
      </c>
      <c r="N41" s="65" t="n">
        <f aca="false">STDEV(N33:N37)</f>
        <v>0.117495995201858</v>
      </c>
      <c r="O41" s="65" t="n">
        <f aca="false">STDEV(O33:O37)</f>
        <v>0.0529210798516213</v>
      </c>
      <c r="P41" s="65" t="n">
        <f aca="false">STDEV(P33:P37)</f>
        <v>7.64821902550193</v>
      </c>
      <c r="Q41" s="65" t="n">
        <f aca="false">STDEV(Q33:Q37)</f>
        <v>0.50474747585995</v>
      </c>
      <c r="R41" s="65" t="n">
        <f aca="false">STDEV(R33:R37)</f>
        <v>2.40346832228134</v>
      </c>
      <c r="S41" s="65" t="n">
        <f aca="false">STDEV(S33:S37)</f>
        <v>0.173700210096553</v>
      </c>
      <c r="T41" s="66" t="n">
        <f aca="false">STDEV(T33:T37)</f>
        <v>0</v>
      </c>
      <c r="U41" s="66" t="n">
        <f aca="false">STDEV(U33:U37)</f>
        <v>0.583525507560704</v>
      </c>
      <c r="V41" s="66" t="n">
        <f aca="false">STDEV(V33:V37)</f>
        <v>6.73451004096695</v>
      </c>
      <c r="W41" s="66" t="n">
        <f aca="false">STDEV(W33:W37)</f>
        <v>2.31908962931655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7"/>
  <sheetViews>
    <sheetView windowProtection="false"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E9" activeCellId="1" sqref="V8:V9 E9"/>
    </sheetView>
  </sheetViews>
  <sheetFormatPr defaultRowHeight="15"/>
  <cols>
    <col collapsed="false" hidden="false" max="1025" min="1" style="0" width="10.5748987854251"/>
  </cols>
  <sheetData>
    <row r="1" customFormat="false" ht="15" hidden="false" customHeight="false" outlineLevel="0" collapsed="false">
      <c r="A1" s="67" t="n">
        <v>1</v>
      </c>
      <c r="B1" s="67" t="n">
        <v>0.0028899962627326</v>
      </c>
      <c r="C1" s="67" t="n">
        <v>2</v>
      </c>
      <c r="D1" s="67" t="n">
        <v>0.759166217654075</v>
      </c>
    </row>
    <row r="2" customFormat="false" ht="15" hidden="false" customHeight="false" outlineLevel="0" collapsed="false">
      <c r="A2" s="67" t="n">
        <v>1.02826287051065</v>
      </c>
      <c r="B2" s="67" t="n">
        <v>0.00637649467610116</v>
      </c>
      <c r="C2" s="67" t="n">
        <v>2</v>
      </c>
      <c r="D2" s="67" t="n">
        <v>0.811647880321595</v>
      </c>
    </row>
    <row r="3" customFormat="false" ht="15" hidden="false" customHeight="false" outlineLevel="0" collapsed="false">
      <c r="A3" s="67" t="n">
        <v>0.971737129489346</v>
      </c>
      <c r="B3" s="67" t="n">
        <v>0.0104097354544412</v>
      </c>
      <c r="C3" s="67" t="n">
        <v>2</v>
      </c>
      <c r="D3" s="67" t="n">
        <v>0.831595736823736</v>
      </c>
    </row>
    <row r="4" customFormat="false" ht="15" hidden="false" customHeight="false" outlineLevel="0" collapsed="false">
      <c r="A4" s="67" t="n">
        <v>1.05652574102131</v>
      </c>
      <c r="B4" s="67" t="n">
        <v>0.0124847864782517</v>
      </c>
      <c r="C4" s="67" t="n">
        <v>2</v>
      </c>
      <c r="D4" s="67" t="n">
        <v>0.84113583472957</v>
      </c>
    </row>
    <row r="5" customFormat="false" ht="15" hidden="false" customHeight="false" outlineLevel="0" collapsed="false">
      <c r="A5" s="67" t="n">
        <v>0.943474258978691</v>
      </c>
      <c r="B5" s="67" t="n">
        <v>0.0183065759955132</v>
      </c>
      <c r="C5" s="67" t="n">
        <v>2</v>
      </c>
      <c r="D5" s="67" t="n">
        <v>0.849740719206088</v>
      </c>
    </row>
    <row r="6" customFormat="false" ht="15" hidden="false" customHeight="false" outlineLevel="0" collapsed="false">
      <c r="A6" s="67" t="n">
        <v>0.985868564744673</v>
      </c>
      <c r="B6" s="67" t="n">
        <v>0.0243239351942674</v>
      </c>
      <c r="C6" s="67" t="n">
        <v>2</v>
      </c>
      <c r="D6" s="67" t="n">
        <v>0.851205743414854</v>
      </c>
    </row>
    <row r="7" customFormat="false" ht="15" hidden="false" customHeight="false" outlineLevel="0" collapsed="false">
      <c r="A7" s="67" t="n">
        <v>1.01413143525533</v>
      </c>
      <c r="B7" s="67" t="n">
        <v>0.0249178007270561</v>
      </c>
      <c r="C7" s="67" t="n">
        <v>2</v>
      </c>
      <c r="D7" s="67" t="n">
        <v>0.856809589445493</v>
      </c>
    </row>
    <row r="8" customFormat="false" ht="15" hidden="false" customHeight="false" outlineLevel="0" collapsed="false">
      <c r="A8" s="67" t="n">
        <v>0.957605694234018</v>
      </c>
      <c r="B8" s="67" t="n">
        <v>0.02589048101392</v>
      </c>
      <c r="C8" s="67" t="n">
        <v>2</v>
      </c>
      <c r="D8" s="67" t="n">
        <v>0.858375710693799</v>
      </c>
    </row>
    <row r="9" customFormat="false" ht="15" hidden="false" customHeight="false" outlineLevel="0" collapsed="false">
      <c r="A9" s="67" t="n">
        <v>1.04239430576598</v>
      </c>
      <c r="B9" s="67" t="n">
        <v>0.0275090371378905</v>
      </c>
      <c r="C9" s="67" t="n">
        <v>2</v>
      </c>
      <c r="D9" s="67" t="n">
        <v>0.870249071707993</v>
      </c>
    </row>
    <row r="10" customFormat="false" ht="15" hidden="false" customHeight="false" outlineLevel="0" collapsed="false">
      <c r="A10" s="67" t="n">
        <v>0.929342823723364</v>
      </c>
      <c r="B10" s="67" t="n">
        <v>0.031172477681929</v>
      </c>
      <c r="C10" s="67" t="n">
        <v>2</v>
      </c>
      <c r="D10" s="67" t="n">
        <v>0.885945176861572</v>
      </c>
    </row>
    <row r="11" customFormat="false" ht="15" hidden="false" customHeight="false" outlineLevel="0" collapsed="false">
      <c r="A11" s="67" t="n">
        <v>1.07065717627664</v>
      </c>
      <c r="B11" s="67" t="n">
        <v>0.0364966431077425</v>
      </c>
      <c r="C11" s="67" t="n">
        <v>2</v>
      </c>
      <c r="D11" s="67" t="n">
        <v>0.890219218170956</v>
      </c>
    </row>
    <row r="12" customFormat="false" ht="15" hidden="false" customHeight="false" outlineLevel="0" collapsed="false">
      <c r="A12" s="67" t="n">
        <v>1</v>
      </c>
      <c r="B12" s="67" t="n">
        <v>0.0405559597881774</v>
      </c>
      <c r="C12" s="67" t="n">
        <v>2</v>
      </c>
      <c r="D12" s="67" t="n">
        <v>0.90541241692612</v>
      </c>
    </row>
    <row r="13" customFormat="false" ht="15" hidden="false" customHeight="false" outlineLevel="0" collapsed="false">
      <c r="A13" s="67" t="n">
        <v>1.02826287051065</v>
      </c>
      <c r="B13" s="67" t="n">
        <v>0.042895039204844</v>
      </c>
      <c r="C13" s="67" t="n">
        <v>2</v>
      </c>
      <c r="D13" s="67" t="n">
        <v>0.925382490228639</v>
      </c>
    </row>
    <row r="14" customFormat="false" ht="15" hidden="false" customHeight="false" outlineLevel="0" collapsed="false">
      <c r="A14" s="67" t="n">
        <v>0.971737129489346</v>
      </c>
      <c r="B14" s="67" t="n">
        <v>0.0527863507198312</v>
      </c>
      <c r="C14" s="67" t="n">
        <v>2</v>
      </c>
      <c r="D14" s="67" t="n">
        <v>0.951114294406813</v>
      </c>
    </row>
    <row r="15" customFormat="false" ht="15" hidden="false" customHeight="false" outlineLevel="0" collapsed="false">
      <c r="A15" s="67" t="n">
        <v>1.05652574102131</v>
      </c>
      <c r="B15" s="67" t="n">
        <v>0.0542022453619428</v>
      </c>
      <c r="C15" s="67" t="n">
        <v>2</v>
      </c>
      <c r="D15" s="67" t="n">
        <v>0.956149891277983</v>
      </c>
    </row>
    <row r="16" customFormat="false" ht="15" hidden="false" customHeight="false" outlineLevel="0" collapsed="false">
      <c r="A16" s="67" t="n">
        <v>0.943474258978691</v>
      </c>
      <c r="B16" s="67" t="n">
        <v>0.0546190147588965</v>
      </c>
      <c r="C16" s="67" t="n">
        <v>1.98586856474467</v>
      </c>
      <c r="D16" s="67" t="n">
        <v>0.957289378335342</v>
      </c>
    </row>
    <row r="17" customFormat="false" ht="15" hidden="false" customHeight="false" outlineLevel="0" collapsed="false">
      <c r="A17" s="67" t="n">
        <v>0.985868564744673</v>
      </c>
      <c r="B17" s="67" t="n">
        <v>0.06267942183276</v>
      </c>
      <c r="C17" s="67" t="n">
        <v>2.01413143525533</v>
      </c>
      <c r="D17" s="67" t="n">
        <v>0.958388549091717</v>
      </c>
    </row>
    <row r="18" customFormat="false" ht="15" hidden="false" customHeight="false" outlineLevel="0" collapsed="false">
      <c r="A18" s="67" t="n">
        <v>1.01413143525533</v>
      </c>
      <c r="B18" s="67" t="n">
        <v>0.0737511903139799</v>
      </c>
      <c r="C18" s="67" t="n">
        <v>1.98586856474467</v>
      </c>
      <c r="D18" s="67" t="n">
        <v>0.962167055162363</v>
      </c>
    </row>
    <row r="19" customFormat="false" ht="15" hidden="false" customHeight="false" outlineLevel="0" collapsed="false">
      <c r="A19" s="67" t="n">
        <v>1</v>
      </c>
      <c r="B19" s="67" t="n">
        <v>0.0755820635244195</v>
      </c>
      <c r="C19" s="67" t="n">
        <v>2.01413143525533</v>
      </c>
      <c r="D19" s="67" t="n">
        <v>0.964328390155814</v>
      </c>
    </row>
    <row r="20" customFormat="false" ht="15" hidden="false" customHeight="false" outlineLevel="0" collapsed="false">
      <c r="A20" s="67" t="n">
        <v>1.02826287051065</v>
      </c>
      <c r="B20" s="67" t="n">
        <v>0.0766644978274409</v>
      </c>
    </row>
    <row r="21" customFormat="false" ht="15" hidden="false" customHeight="false" outlineLevel="0" collapsed="false">
      <c r="A21" s="67" t="n">
        <v>0.971737129489346</v>
      </c>
      <c r="B21" s="67" t="n">
        <v>0.0813577956885573</v>
      </c>
    </row>
    <row r="22" customFormat="false" ht="15" hidden="false" customHeight="false" outlineLevel="0" collapsed="false">
      <c r="A22" s="67" t="n">
        <v>1</v>
      </c>
      <c r="B22" s="67" t="n">
        <v>0.0984950821631867</v>
      </c>
    </row>
    <row r="23" customFormat="false" ht="15" hidden="false" customHeight="false" outlineLevel="0" collapsed="false">
      <c r="A23" s="67" t="n">
        <v>0.985868564744673</v>
      </c>
      <c r="B23" s="67" t="n">
        <v>0.120443767267076</v>
      </c>
    </row>
    <row r="24" customFormat="false" ht="15" hidden="false" customHeight="false" outlineLevel="0" collapsed="false">
      <c r="A24" s="67" t="n">
        <v>1.01413143525533</v>
      </c>
      <c r="B24" s="67" t="n">
        <v>0.12725497577094</v>
      </c>
    </row>
    <row r="25" customFormat="false" ht="15" hidden="false" customHeight="false" outlineLevel="0" collapsed="false">
      <c r="A25" s="67" t="n">
        <v>1</v>
      </c>
      <c r="B25" s="67" t="n">
        <v>0.156940772036789</v>
      </c>
    </row>
    <row r="26" customFormat="false" ht="15" hidden="false" customHeight="false" outlineLevel="0" collapsed="false">
      <c r="A26" s="67" t="n">
        <v>1</v>
      </c>
      <c r="B26" s="67" t="n">
        <v>0.167421757579174</v>
      </c>
    </row>
    <row r="27" customFormat="false" ht="15" hidden="false" customHeight="false" outlineLevel="0" collapsed="false">
      <c r="A27" s="67" t="n">
        <v>1</v>
      </c>
      <c r="B27" s="67" t="n">
        <v>0.284280441665633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5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R1" activeCellId="1" sqref="V8:V9 R1"/>
    </sheetView>
  </sheetViews>
  <sheetFormatPr defaultRowHeight="15"/>
  <cols>
    <col collapsed="false" hidden="false" max="1025" min="1" style="0" width="10.5748987854251"/>
  </cols>
  <sheetData>
    <row r="1" customFormat="false" ht="15" hidden="false" customHeight="false" outlineLevel="0" collapsed="false">
      <c r="A1" s="67" t="n">
        <v>0.8</v>
      </c>
      <c r="B1" s="67" t="n">
        <v>0.0028899962627326</v>
      </c>
      <c r="C1" s="67" t="n">
        <v>1.8</v>
      </c>
      <c r="D1" s="67" t="n">
        <v>0.759166217654075</v>
      </c>
    </row>
    <row r="2" customFormat="false" ht="15" hidden="false" customHeight="false" outlineLevel="0" collapsed="false">
      <c r="A2" s="67" t="n">
        <v>1.2</v>
      </c>
      <c r="B2" s="67" t="n">
        <v>0.0028899962627326</v>
      </c>
      <c r="C2" s="67" t="n">
        <v>2.2</v>
      </c>
      <c r="D2" s="67" t="n">
        <v>0.759166217654075</v>
      </c>
    </row>
    <row r="3" customFormat="false" ht="15" hidden="false" customHeight="false" outlineLevel="0" collapsed="false">
      <c r="A3" s="67" t="n">
        <v>0.8</v>
      </c>
      <c r="B3" s="67" t="n">
        <v>0.00637649467610116</v>
      </c>
      <c r="C3" s="67" t="n">
        <v>1.8</v>
      </c>
      <c r="D3" s="67" t="n">
        <v>0.811647880321595</v>
      </c>
    </row>
    <row r="4" customFormat="false" ht="15" hidden="false" customHeight="false" outlineLevel="0" collapsed="false">
      <c r="A4" s="67" t="n">
        <v>1.2</v>
      </c>
      <c r="B4" s="67" t="n">
        <v>0.00637649467610116</v>
      </c>
      <c r="C4" s="67" t="n">
        <v>2.2</v>
      </c>
      <c r="D4" s="67" t="n">
        <v>0.811647880321595</v>
      </c>
    </row>
    <row r="5" customFormat="false" ht="15" hidden="false" customHeight="false" outlineLevel="0" collapsed="false">
      <c r="A5" s="67" t="n">
        <v>0.8</v>
      </c>
      <c r="B5" s="67" t="n">
        <v>0.0104097354544412</v>
      </c>
      <c r="C5" s="67" t="n">
        <v>1.8</v>
      </c>
      <c r="D5" s="67" t="n">
        <v>0.831595736823736</v>
      </c>
    </row>
    <row r="6" customFormat="false" ht="15" hidden="false" customHeight="false" outlineLevel="0" collapsed="false">
      <c r="A6" s="67" t="n">
        <v>1.2</v>
      </c>
      <c r="B6" s="67" t="n">
        <v>0.0104097354544412</v>
      </c>
      <c r="C6" s="67" t="n">
        <v>2.2</v>
      </c>
      <c r="D6" s="67" t="n">
        <v>0.831595736823736</v>
      </c>
    </row>
    <row r="7" customFormat="false" ht="15" hidden="false" customHeight="false" outlineLevel="0" collapsed="false">
      <c r="A7" s="67" t="n">
        <v>0.8</v>
      </c>
      <c r="B7" s="67" t="n">
        <v>0.0124847864782517</v>
      </c>
      <c r="C7" s="67" t="n">
        <v>1.8</v>
      </c>
      <c r="D7" s="67" t="n">
        <v>0.84113583472957</v>
      </c>
    </row>
    <row r="8" customFormat="false" ht="15" hidden="false" customHeight="false" outlineLevel="0" collapsed="false">
      <c r="A8" s="67" t="n">
        <v>1.2</v>
      </c>
      <c r="B8" s="67" t="n">
        <v>0.0124847864782517</v>
      </c>
      <c r="C8" s="67" t="n">
        <v>2.2</v>
      </c>
      <c r="D8" s="67" t="n">
        <v>0.84113583472957</v>
      </c>
    </row>
    <row r="9" customFormat="false" ht="15" hidden="false" customHeight="false" outlineLevel="0" collapsed="false">
      <c r="A9" s="67" t="n">
        <v>0.8</v>
      </c>
      <c r="B9" s="67" t="n">
        <v>0.0183065759955132</v>
      </c>
      <c r="C9" s="67" t="n">
        <v>1.8</v>
      </c>
      <c r="D9" s="67" t="n">
        <v>0.849740719206088</v>
      </c>
    </row>
    <row r="10" customFormat="false" ht="15" hidden="false" customHeight="false" outlineLevel="0" collapsed="false">
      <c r="A10" s="67" t="n">
        <v>1.2</v>
      </c>
      <c r="B10" s="67" t="n">
        <v>0.0183065759955132</v>
      </c>
      <c r="C10" s="67" t="n">
        <v>2.2</v>
      </c>
      <c r="D10" s="67" t="n">
        <v>0.849740719206088</v>
      </c>
    </row>
    <row r="11" customFormat="false" ht="15" hidden="false" customHeight="false" outlineLevel="0" collapsed="false">
      <c r="A11" s="67" t="n">
        <v>0.8</v>
      </c>
      <c r="B11" s="67" t="n">
        <v>0.0243239351942674</v>
      </c>
      <c r="C11" s="67" t="n">
        <v>1.8</v>
      </c>
      <c r="D11" s="67" t="n">
        <v>0.851205743414854</v>
      </c>
    </row>
    <row r="12" customFormat="false" ht="15" hidden="false" customHeight="false" outlineLevel="0" collapsed="false">
      <c r="A12" s="67" t="n">
        <v>1.2</v>
      </c>
      <c r="B12" s="67" t="n">
        <v>0.0243239351942674</v>
      </c>
      <c r="C12" s="67" t="n">
        <v>2.2</v>
      </c>
      <c r="D12" s="67" t="n">
        <v>0.851205743414854</v>
      </c>
    </row>
    <row r="13" customFormat="false" ht="15" hidden="false" customHeight="false" outlineLevel="0" collapsed="false">
      <c r="A13" s="67" t="n">
        <v>0.8</v>
      </c>
      <c r="B13" s="67" t="n">
        <v>0.0249178007270561</v>
      </c>
      <c r="C13" s="67" t="n">
        <v>1.8</v>
      </c>
      <c r="D13" s="67" t="n">
        <v>0.856809589445493</v>
      </c>
    </row>
    <row r="14" customFormat="false" ht="15" hidden="false" customHeight="false" outlineLevel="0" collapsed="false">
      <c r="A14" s="67" t="n">
        <v>1.2</v>
      </c>
      <c r="B14" s="67" t="n">
        <v>0.0249178007270561</v>
      </c>
      <c r="C14" s="67" t="n">
        <v>2.2</v>
      </c>
      <c r="D14" s="67" t="n">
        <v>0.856809589445493</v>
      </c>
    </row>
    <row r="15" customFormat="false" ht="15" hidden="false" customHeight="false" outlineLevel="0" collapsed="false">
      <c r="A15" s="67" t="n">
        <v>0.8</v>
      </c>
      <c r="B15" s="67" t="n">
        <v>0.02589048101392</v>
      </c>
      <c r="C15" s="67" t="n">
        <v>1.8</v>
      </c>
      <c r="D15" s="67" t="n">
        <v>0.858375710693799</v>
      </c>
    </row>
    <row r="16" customFormat="false" ht="15" hidden="false" customHeight="false" outlineLevel="0" collapsed="false">
      <c r="A16" s="67" t="n">
        <v>1.2</v>
      </c>
      <c r="B16" s="67" t="n">
        <v>0.02589048101392</v>
      </c>
      <c r="C16" s="67" t="n">
        <v>2.2</v>
      </c>
      <c r="D16" s="67" t="n">
        <v>0.858375710693799</v>
      </c>
    </row>
    <row r="17" customFormat="false" ht="15" hidden="false" customHeight="false" outlineLevel="0" collapsed="false">
      <c r="A17" s="67" t="n">
        <v>0.8</v>
      </c>
      <c r="B17" s="67" t="n">
        <v>0.0275090371378905</v>
      </c>
      <c r="C17" s="67" t="n">
        <v>1.8</v>
      </c>
      <c r="D17" s="67" t="n">
        <v>0.870249071707993</v>
      </c>
    </row>
    <row r="18" customFormat="false" ht="15" hidden="false" customHeight="false" outlineLevel="0" collapsed="false">
      <c r="A18" s="67" t="n">
        <v>1.2</v>
      </c>
      <c r="B18" s="67" t="n">
        <v>0.0275090371378905</v>
      </c>
      <c r="C18" s="67" t="n">
        <v>2.2</v>
      </c>
      <c r="D18" s="67" t="n">
        <v>0.870249071707993</v>
      </c>
    </row>
    <row r="19" customFormat="false" ht="15" hidden="false" customHeight="false" outlineLevel="0" collapsed="false">
      <c r="A19" s="67" t="n">
        <v>0.8</v>
      </c>
      <c r="B19" s="67" t="n">
        <v>0.031172477681929</v>
      </c>
      <c r="C19" s="67" t="n">
        <v>1.8</v>
      </c>
      <c r="D19" s="67" t="n">
        <v>0.885945176861572</v>
      </c>
    </row>
    <row r="20" customFormat="false" ht="15" hidden="false" customHeight="false" outlineLevel="0" collapsed="false">
      <c r="A20" s="67" t="n">
        <v>1.2</v>
      </c>
      <c r="B20" s="67" t="n">
        <v>0.031172477681929</v>
      </c>
      <c r="C20" s="67" t="n">
        <v>2.2</v>
      </c>
      <c r="D20" s="67" t="n">
        <v>0.885945176861572</v>
      </c>
    </row>
    <row r="21" customFormat="false" ht="15" hidden="false" customHeight="false" outlineLevel="0" collapsed="false">
      <c r="A21" s="67" t="n">
        <v>0.8</v>
      </c>
      <c r="B21" s="67" t="n">
        <v>0.0364966431077425</v>
      </c>
      <c r="C21" s="67" t="n">
        <v>1.8</v>
      </c>
      <c r="D21" s="67" t="n">
        <v>0.890219218170956</v>
      </c>
    </row>
    <row r="22" customFormat="false" ht="15" hidden="false" customHeight="false" outlineLevel="0" collapsed="false">
      <c r="A22" s="67" t="n">
        <v>1.2</v>
      </c>
      <c r="B22" s="67" t="n">
        <v>0.0364966431077425</v>
      </c>
      <c r="C22" s="67" t="n">
        <v>2.2</v>
      </c>
      <c r="D22" s="67" t="n">
        <v>0.890219218170956</v>
      </c>
    </row>
    <row r="23" customFormat="false" ht="15" hidden="false" customHeight="false" outlineLevel="0" collapsed="false">
      <c r="A23" s="67" t="n">
        <v>0.8</v>
      </c>
      <c r="B23" s="67" t="n">
        <v>0.0405559597881774</v>
      </c>
      <c r="C23" s="67" t="n">
        <v>1.8</v>
      </c>
      <c r="D23" s="67" t="n">
        <v>0.90541241692612</v>
      </c>
    </row>
    <row r="24" customFormat="false" ht="15" hidden="false" customHeight="false" outlineLevel="0" collapsed="false">
      <c r="A24" s="67" t="n">
        <v>1.2</v>
      </c>
      <c r="B24" s="67" t="n">
        <v>0.0405559597881774</v>
      </c>
      <c r="C24" s="67" t="n">
        <v>2.2</v>
      </c>
      <c r="D24" s="67" t="n">
        <v>0.90541241692612</v>
      </c>
    </row>
    <row r="25" customFormat="false" ht="15" hidden="false" customHeight="false" outlineLevel="0" collapsed="false">
      <c r="A25" s="67" t="n">
        <v>0.8</v>
      </c>
      <c r="B25" s="67" t="n">
        <v>0.042895039204844</v>
      </c>
      <c r="C25" s="67" t="n">
        <v>1.8</v>
      </c>
      <c r="D25" s="67" t="n">
        <v>0.925382490228639</v>
      </c>
    </row>
    <row r="26" customFormat="false" ht="15" hidden="false" customHeight="false" outlineLevel="0" collapsed="false">
      <c r="A26" s="67" t="n">
        <v>1.2</v>
      </c>
      <c r="B26" s="67" t="n">
        <v>0.042895039204844</v>
      </c>
      <c r="C26" s="67" t="n">
        <v>2.2</v>
      </c>
      <c r="D26" s="67" t="n">
        <v>0.925382490228639</v>
      </c>
    </row>
    <row r="27" customFormat="false" ht="15" hidden="false" customHeight="false" outlineLevel="0" collapsed="false">
      <c r="A27" s="67" t="n">
        <v>0.8</v>
      </c>
      <c r="B27" s="67" t="n">
        <v>0.0527863507198312</v>
      </c>
      <c r="C27" s="67" t="n">
        <v>1.8</v>
      </c>
      <c r="D27" s="67" t="n">
        <v>0.951114294406813</v>
      </c>
    </row>
    <row r="28" customFormat="false" ht="15" hidden="false" customHeight="false" outlineLevel="0" collapsed="false">
      <c r="A28" s="67" t="n">
        <v>1.2</v>
      </c>
      <c r="B28" s="67" t="n">
        <v>0.0527863507198312</v>
      </c>
      <c r="C28" s="67" t="n">
        <v>2.2</v>
      </c>
      <c r="D28" s="67" t="n">
        <v>0.951114294406813</v>
      </c>
    </row>
    <row r="29" customFormat="false" ht="15" hidden="false" customHeight="false" outlineLevel="0" collapsed="false">
      <c r="A29" s="67" t="n">
        <v>0.8</v>
      </c>
      <c r="B29" s="67" t="n">
        <v>0.0542022453619428</v>
      </c>
      <c r="C29" s="67" t="n">
        <v>1.8</v>
      </c>
      <c r="D29" s="67" t="n">
        <v>0.956149891277983</v>
      </c>
    </row>
    <row r="30" customFormat="false" ht="15" hidden="false" customHeight="false" outlineLevel="0" collapsed="false">
      <c r="A30" s="67" t="n">
        <v>1.2</v>
      </c>
      <c r="B30" s="67" t="n">
        <v>0.0542022453619428</v>
      </c>
      <c r="C30" s="67" t="n">
        <v>2.2</v>
      </c>
      <c r="D30" s="67" t="n">
        <v>0.956149891277983</v>
      </c>
    </row>
    <row r="31" customFormat="false" ht="15" hidden="false" customHeight="false" outlineLevel="0" collapsed="false">
      <c r="A31" s="67" t="n">
        <v>0.8</v>
      </c>
      <c r="B31" s="67" t="n">
        <v>0.0546190147588965</v>
      </c>
      <c r="C31" s="67" t="n">
        <v>1.8</v>
      </c>
      <c r="D31" s="67" t="n">
        <v>0.957289378335342</v>
      </c>
    </row>
    <row r="32" customFormat="false" ht="15" hidden="false" customHeight="false" outlineLevel="0" collapsed="false">
      <c r="A32" s="67" t="n">
        <v>1.2</v>
      </c>
      <c r="B32" s="67" t="n">
        <v>0.0546190147588965</v>
      </c>
      <c r="C32" s="67" t="n">
        <v>2.2</v>
      </c>
      <c r="D32" s="67" t="n">
        <v>0.957289378335342</v>
      </c>
    </row>
    <row r="33" customFormat="false" ht="15" hidden="false" customHeight="false" outlineLevel="0" collapsed="false">
      <c r="A33" s="67" t="n">
        <v>0.8</v>
      </c>
      <c r="B33" s="67" t="n">
        <v>0.06267942183276</v>
      </c>
      <c r="C33" s="67" t="n">
        <v>1.8</v>
      </c>
      <c r="D33" s="67" t="n">
        <v>0.958388549091717</v>
      </c>
    </row>
    <row r="34" customFormat="false" ht="15" hidden="false" customHeight="false" outlineLevel="0" collapsed="false">
      <c r="A34" s="67" t="n">
        <v>1.2</v>
      </c>
      <c r="B34" s="67" t="n">
        <v>0.06267942183276</v>
      </c>
      <c r="C34" s="67" t="n">
        <v>2.2</v>
      </c>
      <c r="D34" s="67" t="n">
        <v>0.958388549091717</v>
      </c>
    </row>
    <row r="35" customFormat="false" ht="15" hidden="false" customHeight="false" outlineLevel="0" collapsed="false">
      <c r="A35" s="67" t="n">
        <v>0.8</v>
      </c>
      <c r="B35" s="67" t="n">
        <v>0.0737511903139799</v>
      </c>
      <c r="C35" s="67" t="n">
        <v>1.8</v>
      </c>
      <c r="D35" s="67" t="n">
        <v>0.962167055162363</v>
      </c>
    </row>
    <row r="36" customFormat="false" ht="15" hidden="false" customHeight="false" outlineLevel="0" collapsed="false">
      <c r="A36" s="67" t="n">
        <v>1.2</v>
      </c>
      <c r="B36" s="67" t="n">
        <v>0.0737511903139799</v>
      </c>
      <c r="C36" s="67" t="n">
        <v>2.2</v>
      </c>
      <c r="D36" s="67" t="n">
        <v>0.962167055162363</v>
      </c>
    </row>
    <row r="37" customFormat="false" ht="15" hidden="false" customHeight="false" outlineLevel="0" collapsed="false">
      <c r="A37" s="67" t="n">
        <v>0.8</v>
      </c>
      <c r="B37" s="67" t="n">
        <v>0.0755820635244195</v>
      </c>
      <c r="C37" s="67" t="n">
        <v>1.8</v>
      </c>
      <c r="D37" s="67" t="n">
        <v>0.964328390155814</v>
      </c>
    </row>
    <row r="38" customFormat="false" ht="15" hidden="false" customHeight="false" outlineLevel="0" collapsed="false">
      <c r="A38" s="67" t="n">
        <v>1.2</v>
      </c>
      <c r="B38" s="67" t="n">
        <v>0.0755820635244195</v>
      </c>
      <c r="C38" s="67" t="n">
        <v>2.2</v>
      </c>
      <c r="D38" s="67" t="n">
        <v>0.964328390155814</v>
      </c>
    </row>
    <row r="39" customFormat="false" ht="15" hidden="false" customHeight="false" outlineLevel="0" collapsed="false">
      <c r="A39" s="67" t="n">
        <v>0.8</v>
      </c>
      <c r="B39" s="67" t="n">
        <v>0.0766644978274409</v>
      </c>
    </row>
    <row r="40" customFormat="false" ht="15" hidden="false" customHeight="false" outlineLevel="0" collapsed="false">
      <c r="A40" s="67" t="n">
        <v>1.2</v>
      </c>
      <c r="B40" s="67" t="n">
        <v>0.0766644978274409</v>
      </c>
    </row>
    <row r="41" customFormat="false" ht="15" hidden="false" customHeight="false" outlineLevel="0" collapsed="false">
      <c r="A41" s="67" t="n">
        <v>0.8</v>
      </c>
      <c r="B41" s="67" t="n">
        <v>0.0813577956885573</v>
      </c>
    </row>
    <row r="42" customFormat="false" ht="15" hidden="false" customHeight="false" outlineLevel="0" collapsed="false">
      <c r="A42" s="67" t="n">
        <v>1.2</v>
      </c>
      <c r="B42" s="67" t="n">
        <v>0.0813577956885573</v>
      </c>
    </row>
    <row r="43" customFormat="false" ht="15" hidden="false" customHeight="false" outlineLevel="0" collapsed="false">
      <c r="A43" s="67" t="n">
        <v>0.8</v>
      </c>
      <c r="B43" s="67" t="n">
        <v>0.0984950821631867</v>
      </c>
    </row>
    <row r="44" customFormat="false" ht="15" hidden="false" customHeight="false" outlineLevel="0" collapsed="false">
      <c r="A44" s="67" t="n">
        <v>1.2</v>
      </c>
      <c r="B44" s="67" t="n">
        <v>0.0984950821631867</v>
      </c>
    </row>
    <row r="45" customFormat="false" ht="15" hidden="false" customHeight="false" outlineLevel="0" collapsed="false">
      <c r="A45" s="67" t="n">
        <v>0.8</v>
      </c>
      <c r="B45" s="67" t="n">
        <v>0.120443767267076</v>
      </c>
    </row>
    <row r="46" customFormat="false" ht="15" hidden="false" customHeight="false" outlineLevel="0" collapsed="false">
      <c r="A46" s="67" t="n">
        <v>1.2</v>
      </c>
      <c r="B46" s="67" t="n">
        <v>0.120443767267076</v>
      </c>
    </row>
    <row r="47" customFormat="false" ht="15" hidden="false" customHeight="false" outlineLevel="0" collapsed="false">
      <c r="A47" s="67" t="n">
        <v>0.8</v>
      </c>
      <c r="B47" s="67" t="n">
        <v>0.12725497577094</v>
      </c>
    </row>
    <row r="48" customFormat="false" ht="15" hidden="false" customHeight="false" outlineLevel="0" collapsed="false">
      <c r="A48" s="67" t="n">
        <v>1.2</v>
      </c>
      <c r="B48" s="67" t="n">
        <v>0.12725497577094</v>
      </c>
    </row>
    <row r="49" customFormat="false" ht="15" hidden="false" customHeight="false" outlineLevel="0" collapsed="false">
      <c r="A49" s="67" t="n">
        <v>0.8</v>
      </c>
      <c r="B49" s="67" t="n">
        <v>0.156940772036789</v>
      </c>
    </row>
    <row r="50" customFormat="false" ht="15" hidden="false" customHeight="false" outlineLevel="0" collapsed="false">
      <c r="A50" s="67" t="n">
        <v>1.2</v>
      </c>
      <c r="B50" s="67" t="n">
        <v>0.156940772036789</v>
      </c>
    </row>
    <row r="51" customFormat="false" ht="15" hidden="false" customHeight="false" outlineLevel="0" collapsed="false">
      <c r="A51" s="67" t="n">
        <v>0.8</v>
      </c>
      <c r="B51" s="67" t="n">
        <v>0.167421757579174</v>
      </c>
    </row>
    <row r="52" customFormat="false" ht="15" hidden="false" customHeight="false" outlineLevel="0" collapsed="false">
      <c r="A52" s="67" t="n">
        <v>1.2</v>
      </c>
      <c r="B52" s="67" t="n">
        <v>0.167421757579174</v>
      </c>
    </row>
    <row r="53" customFormat="false" ht="15" hidden="false" customHeight="false" outlineLevel="0" collapsed="false">
      <c r="A53" s="67" t="n">
        <v>0.8</v>
      </c>
      <c r="B53" s="67" t="n">
        <v>0.284280441665633</v>
      </c>
    </row>
    <row r="54" customFormat="false" ht="15" hidden="false" customHeight="false" outlineLevel="0" collapsed="false">
      <c r="A54" s="67" t="n">
        <v>1.2</v>
      </c>
      <c r="B54" s="67" t="n">
        <v>0.284280441665633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63"/>
  <sheetViews>
    <sheetView windowProtection="false"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S3" activeCellId="1" sqref="V8:V9 S3"/>
    </sheetView>
  </sheetViews>
  <sheetFormatPr defaultRowHeight="15"/>
  <cols>
    <col collapsed="false" hidden="false" max="1" min="1" style="1" width="11.4251012145749"/>
    <col collapsed="false" hidden="false" max="2" min="2" style="2" width="11.4251012145749"/>
    <col collapsed="false" hidden="false" max="7" min="3" style="2" width="7.71255060728745"/>
    <col collapsed="false" hidden="false" max="24" min="8" style="68" width="8.57085020242915"/>
    <col collapsed="false" hidden="false" max="25" min="25" style="68" width="11.4251012145749"/>
    <col collapsed="false" hidden="false" max="34" min="26" style="68" width="8.1417004048583"/>
    <col collapsed="false" hidden="false" max="1025" min="35" style="68" width="11.4251012145749"/>
  </cols>
  <sheetData>
    <row r="1" s="1" customFormat="true" ht="12.75" hidden="false" customHeight="false" outlineLevel="0" collapsed="false">
      <c r="B1" s="2"/>
      <c r="C1" s="2"/>
      <c r="D1" s="2"/>
      <c r="E1" s="2"/>
      <c r="F1" s="2"/>
      <c r="G1" s="2"/>
      <c r="J1" s="1" t="s">
        <v>107</v>
      </c>
    </row>
    <row r="2" customFormat="false" ht="13.8" hidden="false" customHeight="false" outlineLevel="0" collapsed="false">
      <c r="A2" s="1" t="s">
        <v>1</v>
      </c>
      <c r="B2" s="2" t="s">
        <v>2</v>
      </c>
      <c r="C2" s="1" t="str">
        <f aca="false">dw!C2</f>
        <v>flux (mg/cm2/day)</v>
      </c>
      <c r="D2" s="2" t="s">
        <v>4</v>
      </c>
      <c r="E2" s="2" t="s">
        <v>6</v>
      </c>
      <c r="F2" s="2" t="s">
        <v>7</v>
      </c>
      <c r="G2" s="2" t="s">
        <v>8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  <c r="O2" s="1" t="s">
        <v>18</v>
      </c>
      <c r="P2" s="1" t="s">
        <v>19</v>
      </c>
      <c r="Q2" s="1" t="s">
        <v>20</v>
      </c>
      <c r="R2" s="1" t="s">
        <v>21</v>
      </c>
      <c r="S2" s="1" t="s">
        <v>22</v>
      </c>
      <c r="T2" s="1" t="s">
        <v>23</v>
      </c>
      <c r="U2" s="1" t="s">
        <v>24</v>
      </c>
      <c r="V2" s="1" t="s">
        <v>25</v>
      </c>
      <c r="W2" s="1" t="s">
        <v>26</v>
      </c>
      <c r="X2" s="1" t="s">
        <v>27</v>
      </c>
      <c r="Y2" s="1" t="s">
        <v>28</v>
      </c>
      <c r="Z2" s="69" t="s">
        <v>29</v>
      </c>
      <c r="AA2" s="69" t="s">
        <v>30</v>
      </c>
      <c r="AB2" s="69" t="s">
        <v>108</v>
      </c>
      <c r="AC2" s="69" t="s">
        <v>34</v>
      </c>
      <c r="AD2" s="69" t="s">
        <v>109</v>
      </c>
      <c r="AE2" s="69" t="s">
        <v>110</v>
      </c>
      <c r="AF2" s="69" t="s">
        <v>38</v>
      </c>
      <c r="AG2" s="69" t="s">
        <v>39</v>
      </c>
      <c r="AH2" s="69" t="s">
        <v>41</v>
      </c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5" hidden="false" customHeight="false" outlineLevel="0" collapsed="false">
      <c r="A3" s="7" t="s">
        <v>44</v>
      </c>
      <c r="B3" s="70" t="n">
        <v>38642</v>
      </c>
      <c r="C3" s="9" t="n">
        <f aca="false">dw!C3</f>
        <v>49.013698630137</v>
      </c>
      <c r="D3" s="10" t="s">
        <v>45</v>
      </c>
      <c r="E3" s="11" t="n">
        <v>2.261</v>
      </c>
      <c r="F3" s="11" t="n">
        <v>29</v>
      </c>
      <c r="G3" s="11" t="n">
        <v>7.79655172413793</v>
      </c>
      <c r="H3" s="71" t="n">
        <f aca="false">(dw!K3*100)/dw!$AB3</f>
        <v>67.1429502465236</v>
      </c>
      <c r="I3" s="71" t="n">
        <f aca="false">(dw!L3*100)/dw!$AB3</f>
        <v>1.71283036343172</v>
      </c>
      <c r="J3" s="71" t="n">
        <f aca="false">(dw!M3*100)/dw!$AB3</f>
        <v>6.37045194500259</v>
      </c>
      <c r="K3" s="71" t="n">
        <f aca="false">(dw!N3*100)/dw!$AB3</f>
        <v>4.07826620450856</v>
      </c>
      <c r="L3" s="71" t="n">
        <f aca="false">(dw!O3*100)/dw!$AB3</f>
        <v>0</v>
      </c>
      <c r="M3" s="71" t="n">
        <f aca="false">(dw!P3*100)/dw!$AB3</f>
        <v>3.78203312648573</v>
      </c>
      <c r="N3" s="71" t="n">
        <f aca="false">(dw!Q3*100)/dw!$AB3</f>
        <v>0</v>
      </c>
      <c r="O3" s="71" t="n">
        <f aca="false">(dw!R3*100)/dw!$AB3</f>
        <v>0</v>
      </c>
      <c r="P3" s="71" t="n">
        <f aca="false">(dw!S3*100)/dw!$AB3</f>
        <v>0.294087273942518</v>
      </c>
      <c r="Q3" s="71" t="n">
        <f aca="false">(dw!T3*100)/dw!$AB3</f>
        <v>0</v>
      </c>
      <c r="R3" s="71" t="n">
        <f aca="false">(dw!U3*100)/dw!$AB3</f>
        <v>0.0029530402712445</v>
      </c>
      <c r="S3" s="71" t="n">
        <f aca="false">(dw!V3*100)/dw!$AB3</f>
        <v>0</v>
      </c>
      <c r="T3" s="71" t="n">
        <f aca="false">(dw!W3*100)/dw!$AB3</f>
        <v>0</v>
      </c>
      <c r="U3" s="71" t="n">
        <f aca="false">(dw!X3*100)/dw!$AB3</f>
        <v>11.9681281845528</v>
      </c>
      <c r="V3" s="71" t="n">
        <f aca="false">(dw!Y3*100)/dw!$AB3</f>
        <v>2.05920442839705</v>
      </c>
      <c r="W3" s="71" t="n">
        <f aca="false">(dw!Z3*100)/dw!$AB3</f>
        <v>2.58909518688419</v>
      </c>
      <c r="X3" s="71" t="n">
        <f aca="false">(dw!AA3*100)/dw!$AB3</f>
        <v>0</v>
      </c>
      <c r="Y3" s="71" t="n">
        <f aca="false">SUM(H3:X3)</f>
        <v>100</v>
      </c>
      <c r="Z3" s="14" t="n">
        <f aca="false">SUM(H3:L3)</f>
        <v>79.3044987594664</v>
      </c>
      <c r="AA3" s="14" t="n">
        <f aca="false">SUM(M3:R3)</f>
        <v>4.07907344069949</v>
      </c>
      <c r="AB3" s="13" t="n">
        <f aca="false">(I3)/(H3+I3)</f>
        <v>0.0248756218905472</v>
      </c>
      <c r="AC3" s="13" t="n">
        <f aca="false">U3/(Z3+U3)</f>
        <v>0.131125054523667</v>
      </c>
      <c r="AD3" s="13" t="n">
        <f aca="false">U3/(U3+AA3)</f>
        <v>0.745807802758548</v>
      </c>
      <c r="AE3" s="13" t="n">
        <f aca="false">Z3/(Z3+AA3)</f>
        <v>0.951080610567901</v>
      </c>
      <c r="AF3" s="13" t="n">
        <f aca="false">(H3+I3)/(H3+I3+V3)</f>
        <v>0.970962351225437</v>
      </c>
      <c r="AG3" s="13" t="n">
        <f aca="false">(H3)/V3</f>
        <v>32.6062576986539</v>
      </c>
      <c r="AH3" s="13" t="n">
        <f aca="false">(H3+I3)/(V3+U3)</f>
        <v>4.90868666979411</v>
      </c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5" hidden="false" customHeight="false" outlineLevel="0" collapsed="false">
      <c r="A4" s="7" t="s">
        <v>47</v>
      </c>
      <c r="B4" s="70" t="n">
        <v>38706</v>
      </c>
      <c r="C4" s="9" t="n">
        <f aca="false">dw!C4</f>
        <v>56</v>
      </c>
      <c r="D4" s="10" t="s">
        <v>45</v>
      </c>
      <c r="E4" s="11" t="n">
        <v>1.62</v>
      </c>
      <c r="F4" s="11" t="n">
        <v>19</v>
      </c>
      <c r="G4" s="11" t="n">
        <v>8.52631578947369</v>
      </c>
      <c r="H4" s="71" t="n">
        <f aca="false">(dw!K4*100)/dw!$AB4</f>
        <v>64.4853915446726</v>
      </c>
      <c r="I4" s="71" t="n">
        <f aca="false">(dw!L4*100)/dw!$AB4</f>
        <v>1.28970783089345</v>
      </c>
      <c r="J4" s="71" t="n">
        <f aca="false">(dw!M4*100)/dw!$AB4</f>
        <v>10.7713329616146</v>
      </c>
      <c r="K4" s="71" t="n">
        <f aca="false">(dw!N4*100)/dw!$AB4</f>
        <v>2.5738008418889</v>
      </c>
      <c r="L4" s="71" t="n">
        <f aca="false">(dw!O4*100)/dw!$AB4</f>
        <v>0</v>
      </c>
      <c r="M4" s="71" t="n">
        <f aca="false">(dw!P4*100)/dw!$AB4</f>
        <v>2.43058900631263</v>
      </c>
      <c r="N4" s="71" t="n">
        <f aca="false">(dw!Q4*100)/dw!$AB4</f>
        <v>0.297113421532495</v>
      </c>
      <c r="O4" s="71" t="n">
        <f aca="false">(dw!R4*100)/dw!$AB4</f>
        <v>0.488864010588032</v>
      </c>
      <c r="P4" s="71" t="n">
        <f aca="false">(dw!S4*100)/dw!$AB4</f>
        <v>0.206595345595838</v>
      </c>
      <c r="Q4" s="71" t="n">
        <f aca="false">(dw!T4*100)/dw!$AB4</f>
        <v>0</v>
      </c>
      <c r="R4" s="71" t="n">
        <f aca="false">(dw!U4*100)/dw!$AB4</f>
        <v>0.00267108546166191</v>
      </c>
      <c r="S4" s="71" t="n">
        <f aca="false">(dw!V4*100)/dw!$AB4</f>
        <v>0.000170053577528165</v>
      </c>
      <c r="T4" s="71" t="n">
        <f aca="false">(dw!W4*100)/dw!$AB4</f>
        <v>0.0120918006501801</v>
      </c>
      <c r="U4" s="71" t="n">
        <f aca="false">(dw!X4*100)/dw!$AB4</f>
        <v>12.2154828941752</v>
      </c>
      <c r="V4" s="71" t="n">
        <f aca="false">(dw!Y4*100)/dw!$AB4</f>
        <v>2.82014617390312</v>
      </c>
      <c r="W4" s="71" t="n">
        <f aca="false">(dw!Z4*100)/dw!$AB4</f>
        <v>2.40604302913385</v>
      </c>
      <c r="X4" s="71" t="n">
        <f aca="false">(dw!AA4*100)/dw!$AB4</f>
        <v>0</v>
      </c>
      <c r="Y4" s="71" t="n">
        <f aca="false">SUM(H4:X4)</f>
        <v>100</v>
      </c>
      <c r="Z4" s="14" t="n">
        <f aca="false">SUM(H4:L4)</f>
        <v>79.1202331790695</v>
      </c>
      <c r="AA4" s="14" t="n">
        <f aca="false">SUM(M4:R4)</f>
        <v>3.42583286949065</v>
      </c>
      <c r="AB4" s="13" t="n">
        <f aca="false">(I4)/(H4+I4)</f>
        <v>0.0196078431372549</v>
      </c>
      <c r="AC4" s="13" t="n">
        <f aca="false">U4/(Z4+U4)</f>
        <v>0.133742673943447</v>
      </c>
      <c r="AD4" s="13" t="n">
        <f aca="false">U4/(U4+AA4)</f>
        <v>0.78097540377973</v>
      </c>
      <c r="AE4" s="13" t="n">
        <f aca="false">Z4/(Z4+AA4)</f>
        <v>0.958497926873035</v>
      </c>
      <c r="AF4" s="13" t="n">
        <f aca="false">(H4+I4)/(H4+I4+V4)</f>
        <v>0.958887148062335</v>
      </c>
      <c r="AG4" s="13" t="n">
        <f aca="false">(H4)/V4</f>
        <v>22.8659748708784</v>
      </c>
      <c r="AH4" s="13" t="n">
        <f aca="false">(H4+I4)/(V4+U4)</f>
        <v>4.37461572626922</v>
      </c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5" hidden="false" customHeight="false" outlineLevel="0" collapsed="false">
      <c r="A5" s="7" t="s">
        <v>48</v>
      </c>
      <c r="B5" s="70" t="n">
        <v>38770</v>
      </c>
      <c r="C5" s="9" t="n">
        <f aca="false">dw!C5</f>
        <v>36.958904109589</v>
      </c>
      <c r="D5" s="10" t="s">
        <v>45</v>
      </c>
      <c r="E5" s="11" t="n">
        <v>1.2</v>
      </c>
      <c r="F5" s="11" t="n">
        <v>68</v>
      </c>
      <c r="G5" s="11" t="n">
        <v>6.20588235294118</v>
      </c>
      <c r="H5" s="71" t="n">
        <f aca="false">(dw!K5*100)/dw!$AB5</f>
        <v>47.4616656055617</v>
      </c>
      <c r="I5" s="71" t="n">
        <f aca="false">(dw!L5*100)/dw!$AB5</f>
        <v>11.7278242408259</v>
      </c>
      <c r="J5" s="71" t="n">
        <f aca="false">(dw!M5*100)/dw!$AB5</f>
        <v>9.23460909549812</v>
      </c>
      <c r="K5" s="71" t="n">
        <f aca="false">(dw!N5*100)/dw!$AB5</f>
        <v>4.42115846704631</v>
      </c>
      <c r="L5" s="71" t="n">
        <f aca="false">(dw!O5*100)/dw!$AB5</f>
        <v>0</v>
      </c>
      <c r="M5" s="71" t="n">
        <f aca="false">(dw!P5*100)/dw!$AB5</f>
        <v>2.42555594916054</v>
      </c>
      <c r="N5" s="71" t="n">
        <f aca="false">(dw!Q5*100)/dw!$AB5</f>
        <v>0.335822234222534</v>
      </c>
      <c r="O5" s="71" t="n">
        <f aca="false">(dw!R5*100)/dw!$AB5</f>
        <v>1.34697175822815</v>
      </c>
      <c r="P5" s="71" t="n">
        <f aca="false">(dw!S5*100)/dw!$AB5</f>
        <v>1.76547170933149</v>
      </c>
      <c r="Q5" s="71" t="n">
        <f aca="false">(dw!T5*100)/dw!$AB5</f>
        <v>0</v>
      </c>
      <c r="R5" s="71" t="n">
        <f aca="false">(dw!U5*100)/dw!$AB5</f>
        <v>0</v>
      </c>
      <c r="S5" s="71" t="n">
        <f aca="false">(dw!V5*100)/dw!$AB5</f>
        <v>0</v>
      </c>
      <c r="T5" s="71" t="n">
        <f aca="false">(dw!W5*100)/dw!$AB5</f>
        <v>0</v>
      </c>
      <c r="U5" s="71" t="n">
        <f aca="false">(dw!X5*100)/dw!$AB5</f>
        <v>13.9194927345401</v>
      </c>
      <c r="V5" s="71" t="n">
        <f aca="false">(dw!Y5*100)/dw!$AB5</f>
        <v>3.40284109895314</v>
      </c>
      <c r="W5" s="71" t="n">
        <f aca="false">(dw!Z5*100)/dw!$AB5</f>
        <v>3.95858710663199</v>
      </c>
      <c r="X5" s="71" t="n">
        <f aca="false">(dw!AA5*100)/dw!$AB5</f>
        <v>0</v>
      </c>
      <c r="Y5" s="71" t="n">
        <f aca="false">SUM(H5:X5)</f>
        <v>100</v>
      </c>
      <c r="Z5" s="14" t="n">
        <f aca="false">SUM(H5:L5)</f>
        <v>72.845257408932</v>
      </c>
      <c r="AA5" s="14" t="n">
        <f aca="false">SUM(M5:R5)</f>
        <v>5.87382165094272</v>
      </c>
      <c r="AB5" s="13" t="n">
        <f aca="false">(I5)/(H5+I5)</f>
        <v>0.198140316317351</v>
      </c>
      <c r="AC5" s="13" t="n">
        <f aca="false">U5/(Z5+U5)</f>
        <v>0.160427970016893</v>
      </c>
      <c r="AD5" s="13" t="n">
        <f aca="false">U5/(U5+AA5)</f>
        <v>0.703242138403521</v>
      </c>
      <c r="AE5" s="13" t="n">
        <f aca="false">Z5/(Z5+AA5)</f>
        <v>0.925382490228639</v>
      </c>
      <c r="AF5" s="13" t="n">
        <f aca="false">(H5+I5)/(H5+I5+V5)</f>
        <v>0.945634855779301</v>
      </c>
      <c r="AG5" s="13" t="n">
        <f aca="false">(H5)/V5</f>
        <v>13.9476585081105</v>
      </c>
      <c r="AH5" s="13" t="n">
        <f aca="false">(H5+I5)/(V5+U5)</f>
        <v>3.41694660865748</v>
      </c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5" hidden="false" customHeight="false" outlineLevel="0" collapsed="false">
      <c r="A6" s="7" t="s">
        <v>49</v>
      </c>
      <c r="B6" s="70" t="n">
        <v>38864</v>
      </c>
      <c r="C6" s="9" t="n">
        <f aca="false">dw!C6</f>
        <v>21.4794520547945</v>
      </c>
      <c r="D6" s="10" t="s">
        <v>45</v>
      </c>
      <c r="E6" s="11" t="n">
        <v>2.051</v>
      </c>
      <c r="F6" s="11" t="n">
        <v>39.2</v>
      </c>
      <c r="G6" s="11" t="n">
        <v>5.23214285714286</v>
      </c>
      <c r="H6" s="71" t="n">
        <f aca="false">(dw!K6*100)/dw!$AB6</f>
        <v>47.4344567602771</v>
      </c>
      <c r="I6" s="71" t="n">
        <f aca="false">(dw!L6*100)/dw!$AB6</f>
        <v>11.1845195525454</v>
      </c>
      <c r="J6" s="71" t="n">
        <f aca="false">(dw!M6*100)/dw!$AB6</f>
        <v>8.27077047465196</v>
      </c>
      <c r="K6" s="71" t="n">
        <f aca="false">(dw!N6*100)/dw!$AB6</f>
        <v>4.56989959994425</v>
      </c>
      <c r="L6" s="71" t="n">
        <f aca="false">(dw!O6*100)/dw!$AB6</f>
        <v>0</v>
      </c>
      <c r="M6" s="71" t="n">
        <f aca="false">(dw!P6*100)/dw!$AB6</f>
        <v>5.27342853911784</v>
      </c>
      <c r="N6" s="71" t="n">
        <f aca="false">(dw!Q6*100)/dw!$AB6</f>
        <v>0</v>
      </c>
      <c r="O6" s="71" t="n">
        <f aca="false">(dw!R6*100)/dw!$AB6</f>
        <v>2.0103962680382</v>
      </c>
      <c r="P6" s="71" t="n">
        <f aca="false">(dw!S6*100)/dw!$AB6</f>
        <v>1.76507220319968</v>
      </c>
      <c r="Q6" s="71" t="n">
        <f aca="false">(dw!T6*100)/dw!$AB6</f>
        <v>1.60547281963853</v>
      </c>
      <c r="R6" s="71" t="n">
        <f aca="false">(dw!U6*100)/dw!$AB6</f>
        <v>0</v>
      </c>
      <c r="S6" s="71" t="n">
        <f aca="false">(dw!V6*100)/dw!$AB6</f>
        <v>0</v>
      </c>
      <c r="T6" s="71" t="n">
        <f aca="false">(dw!W6*100)/dw!$AB6</f>
        <v>0</v>
      </c>
      <c r="U6" s="71" t="n">
        <f aca="false">(dw!X6*100)/dw!$AB6</f>
        <v>12.7758986874541</v>
      </c>
      <c r="V6" s="71" t="n">
        <f aca="false">(dw!Y6*100)/dw!$AB6</f>
        <v>2.07597012550448</v>
      </c>
      <c r="W6" s="71" t="n">
        <f aca="false">(dw!Z6*100)/dw!$AB6</f>
        <v>3.03411496962848</v>
      </c>
      <c r="X6" s="71" t="n">
        <f aca="false">(dw!AA6*100)/dw!$AB6</f>
        <v>0</v>
      </c>
      <c r="Y6" s="71" t="n">
        <f aca="false">SUM(H6:X6)</f>
        <v>100</v>
      </c>
      <c r="Z6" s="14" t="n">
        <f aca="false">SUM(H6:L6)</f>
        <v>71.4596463874187</v>
      </c>
      <c r="AA6" s="14" t="n">
        <f aca="false">SUM(M6:R6)</f>
        <v>10.6543698299942</v>
      </c>
      <c r="AB6" s="13" t="n">
        <f aca="false">(I6)/(H6+I6)</f>
        <v>0.190800321944531</v>
      </c>
      <c r="AC6" s="13" t="n">
        <f aca="false">U6/(Z6+U6)</f>
        <v>0.151668736471026</v>
      </c>
      <c r="AD6" s="13" t="n">
        <f aca="false">U6/(U6+AA6)</f>
        <v>0.545273251048745</v>
      </c>
      <c r="AE6" s="13" t="n">
        <f aca="false">Z6/(Z6+AA6)</f>
        <v>0.870249071707993</v>
      </c>
      <c r="AF6" s="13" t="n">
        <f aca="false">(H6+I6)/(H6+I6+V6)</f>
        <v>0.965796656108529</v>
      </c>
      <c r="AG6" s="13" t="n">
        <f aca="false">(H6)/V6</f>
        <v>22.8492964217152</v>
      </c>
      <c r="AH6" s="13" t="n">
        <f aca="false">(H6+I6)/(V6+U6)</f>
        <v>3.94690910962505</v>
      </c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5" hidden="false" customHeight="false" outlineLevel="0" collapsed="false">
      <c r="A7" s="7" t="s">
        <v>51</v>
      </c>
      <c r="B7" s="70" t="n">
        <v>38990</v>
      </c>
      <c r="C7" s="9" t="n">
        <f aca="false">dw!C7</f>
        <v>37.2602739726027</v>
      </c>
      <c r="D7" s="10" t="s">
        <v>45</v>
      </c>
      <c r="E7" s="11" t="n">
        <v>0.84</v>
      </c>
      <c r="F7" s="11" t="n">
        <v>29</v>
      </c>
      <c r="G7" s="11" t="n">
        <v>2.89655172413793</v>
      </c>
      <c r="H7" s="71" t="n">
        <f aca="false">(dw!K7*100)/dw!$AB7</f>
        <v>51.5607865572022</v>
      </c>
      <c r="I7" s="71" t="n">
        <f aca="false">(dw!L7*100)/dw!$AB7</f>
        <v>4.3776237051239</v>
      </c>
      <c r="J7" s="71" t="n">
        <f aca="false">(dw!M7*100)/dw!$AB7</f>
        <v>6.97690828478141</v>
      </c>
      <c r="K7" s="71" t="n">
        <f aca="false">(dw!N7*100)/dw!$AB7</f>
        <v>8.58642602661123</v>
      </c>
      <c r="L7" s="71" t="n">
        <f aca="false">(dw!O7*100)/dw!$AB7</f>
        <v>0</v>
      </c>
      <c r="M7" s="71" t="n">
        <f aca="false">(dw!P7*100)/dw!$AB7</f>
        <v>4.32773123443288</v>
      </c>
      <c r="N7" s="71" t="n">
        <f aca="false">(dw!Q7*100)/dw!$AB7</f>
        <v>0</v>
      </c>
      <c r="O7" s="71" t="n">
        <f aca="false">(dw!R7*100)/dw!$AB7</f>
        <v>1.50750280557278</v>
      </c>
      <c r="P7" s="71" t="n">
        <f aca="false">(dw!S7*100)/dw!$AB7</f>
        <v>1.66815800775894</v>
      </c>
      <c r="Q7" s="71" t="n">
        <f aca="false">(dw!T7*100)/dw!$AB7</f>
        <v>1.7016005910957</v>
      </c>
      <c r="R7" s="71" t="n">
        <f aca="false">(dw!U7*100)/dw!$AB7</f>
        <v>0.00163424940764291</v>
      </c>
      <c r="S7" s="71" t="n">
        <f aca="false">(dw!V7*100)/dw!$AB7</f>
        <v>0.00559959677761084</v>
      </c>
      <c r="T7" s="71" t="n">
        <f aca="false">(dw!W7*100)/dw!$AB7</f>
        <v>0</v>
      </c>
      <c r="U7" s="71" t="n">
        <f aca="false">(dw!X7*100)/dw!$AB7</f>
        <v>16.1145250839529</v>
      </c>
      <c r="V7" s="71" t="n">
        <f aca="false">(dw!Y7*100)/dw!$AB7</f>
        <v>0</v>
      </c>
      <c r="W7" s="71" t="n">
        <f aca="false">(dw!Z7*100)/dw!$AB7</f>
        <v>3.17150385728286</v>
      </c>
      <c r="X7" s="71" t="n">
        <f aca="false">(dw!AA7*100)/dw!$AB7</f>
        <v>0</v>
      </c>
      <c r="Y7" s="71" t="n">
        <f aca="false">SUM(H7:X7)</f>
        <v>100</v>
      </c>
      <c r="Z7" s="14" t="n">
        <f aca="false">SUM(H7:L7)</f>
        <v>71.5017445737187</v>
      </c>
      <c r="AA7" s="14" t="n">
        <f aca="false">SUM(M7:R7)</f>
        <v>9.20662688826794</v>
      </c>
      <c r="AB7" s="13" t="n">
        <f aca="false">(I7)/(H7+I7)</f>
        <v>0.078257921249367</v>
      </c>
      <c r="AC7" s="13" t="n">
        <f aca="false">U7/(Z7+U7)</f>
        <v>0.183921606648108</v>
      </c>
      <c r="AD7" s="13" t="n">
        <f aca="false">U7/(U7+AA7)</f>
        <v>0.636405685714129</v>
      </c>
      <c r="AE7" s="13" t="n">
        <f aca="false">Z7/(Z7+AA7)</f>
        <v>0.885927237515823</v>
      </c>
      <c r="AF7" s="13" t="n">
        <f aca="false">(H7+I7)/(H7+I7+V7)</f>
        <v>1</v>
      </c>
      <c r="AG7" s="13"/>
      <c r="AH7" s="13" t="n">
        <f aca="false">(H7+I7)/(V7+U7)</f>
        <v>3.47130368229285</v>
      </c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5" hidden="false" customHeight="false" outlineLevel="0" collapsed="false">
      <c r="A8" s="7" t="s">
        <v>52</v>
      </c>
      <c r="B8" s="70" t="n">
        <v>39128</v>
      </c>
      <c r="C8" s="9" t="n">
        <f aca="false">dw!C8</f>
        <v>67.3150684931507</v>
      </c>
      <c r="D8" s="10" t="s">
        <v>45</v>
      </c>
      <c r="E8" s="11" t="n">
        <v>0.95231</v>
      </c>
      <c r="F8" s="11" t="n">
        <v>26.6</v>
      </c>
      <c r="G8" s="11" t="n">
        <v>3.58011278195489</v>
      </c>
      <c r="H8" s="71" t="n">
        <f aca="false">(dw!K8*100)/dw!$AB8</f>
        <v>49.1383149246366</v>
      </c>
      <c r="I8" s="71" t="n">
        <f aca="false">(dw!L8*100)/dw!$AB8</f>
        <v>2.16290972678597</v>
      </c>
      <c r="J8" s="71" t="n">
        <f aca="false">(dw!M8*100)/dw!$AB8</f>
        <v>10.4538896874124</v>
      </c>
      <c r="K8" s="71" t="n">
        <f aca="false">(dw!N8*100)/dw!$AB8</f>
        <v>8.70532571288901</v>
      </c>
      <c r="L8" s="71" t="n">
        <f aca="false">(dw!O8*100)/dw!$AB8</f>
        <v>0</v>
      </c>
      <c r="M8" s="71" t="n">
        <f aca="false">(dw!P8*100)/dw!$AB8</f>
        <v>6.94674936604732</v>
      </c>
      <c r="N8" s="71" t="n">
        <f aca="false">(dw!Q8*100)/dw!$AB8</f>
        <v>0</v>
      </c>
      <c r="O8" s="71" t="n">
        <f aca="false">(dw!R8*100)/dw!$AB8</f>
        <v>2.39052532561005</v>
      </c>
      <c r="P8" s="71" t="n">
        <f aca="false">(dw!S8*100)/dw!$AB8</f>
        <v>1.59297685540021</v>
      </c>
      <c r="Q8" s="71" t="n">
        <f aca="false">(dw!T8*100)/dw!$AB8</f>
        <v>1.52923733854784</v>
      </c>
      <c r="R8" s="71" t="n">
        <f aca="false">(dw!U8*100)/dw!$AB8</f>
        <v>0.00588296872850622</v>
      </c>
      <c r="S8" s="71" t="n">
        <f aca="false">(dw!V8*100)/dw!$AB8</f>
        <v>0.00406051672438522</v>
      </c>
      <c r="T8" s="71" t="n">
        <f aca="false">(dw!W8*100)/dw!$AB8</f>
        <v>0</v>
      </c>
      <c r="U8" s="71" t="n">
        <f aca="false">(dw!X8*100)/dw!$AB8</f>
        <v>12.6084602490903</v>
      </c>
      <c r="V8" s="71" t="n">
        <f aca="false">(dw!Y8*100)/dw!$AB8</f>
        <v>2.42955257414816</v>
      </c>
      <c r="W8" s="71" t="n">
        <f aca="false">(dw!Z8*100)/dw!$AB8</f>
        <v>2.03211475397922</v>
      </c>
      <c r="X8" s="71" t="n">
        <f aca="false">(dw!AA8*100)/dw!$AB8</f>
        <v>0</v>
      </c>
      <c r="Y8" s="71" t="n">
        <f aca="false">SUM(H8:X8)</f>
        <v>100</v>
      </c>
      <c r="Z8" s="14" t="n">
        <f aca="false">SUM(H8:L8)</f>
        <v>70.460440051724</v>
      </c>
      <c r="AA8" s="14" t="n">
        <f aca="false">SUM(M8:R8)</f>
        <v>12.4653718543339</v>
      </c>
      <c r="AB8" s="13" t="n">
        <f aca="false">(I8)/(H8+I8)</f>
        <v>0.0421609764968056</v>
      </c>
      <c r="AC8" s="13" t="n">
        <f aca="false">U8/(Z8+U8)</f>
        <v>0.151783160766927</v>
      </c>
      <c r="AD8" s="13" t="n">
        <f aca="false">U8/(U8+AA8)</f>
        <v>0.502853341167919</v>
      </c>
      <c r="AE8" s="13" t="n">
        <f aca="false">Z8/(Z8+AA8)</f>
        <v>0.849680436430875</v>
      </c>
      <c r="AF8" s="13" t="n">
        <f aca="false">(H8+I8)/(H8+I8+V8)</f>
        <v>0.954782850730997</v>
      </c>
      <c r="AG8" s="13" t="n">
        <f aca="false">(H8)/V8</f>
        <v>20.2252527677304</v>
      </c>
      <c r="AH8" s="13" t="n">
        <f aca="false">(H8+I8)/(V8+U8)</f>
        <v>3.41143642144964</v>
      </c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5" hidden="false" customHeight="false" outlineLevel="0" collapsed="false">
      <c r="A9" s="7" t="s">
        <v>53</v>
      </c>
      <c r="B9" s="70" t="n">
        <v>39217</v>
      </c>
      <c r="C9" s="9" t="n">
        <f aca="false">dw!C9</f>
        <v>63.5616438356164</v>
      </c>
      <c r="D9" s="10" t="s">
        <v>45</v>
      </c>
      <c r="E9" s="11" t="n">
        <v>2.5463</v>
      </c>
      <c r="F9" s="11" t="n">
        <v>72</v>
      </c>
      <c r="G9" s="11" t="n">
        <v>3.53652777777778</v>
      </c>
      <c r="H9" s="71" t="n">
        <f aca="false">(dw!K9*100)/dw!$AB9</f>
        <v>36.616464722506</v>
      </c>
      <c r="I9" s="71" t="n">
        <f aca="false">(dw!L9*100)/dw!$AB9</f>
        <v>31.7801218864001</v>
      </c>
      <c r="J9" s="71" t="n">
        <f aca="false">(dw!M9*100)/dw!$AB9</f>
        <v>6.95110534176602</v>
      </c>
      <c r="K9" s="71" t="n">
        <f aca="false">(dw!N9*100)/dw!$AB9</f>
        <v>3.80059446003937</v>
      </c>
      <c r="L9" s="71" t="n">
        <f aca="false">(dw!O9*100)/dw!$AB9</f>
        <v>0.257429444230457</v>
      </c>
      <c r="M9" s="71" t="n">
        <f aca="false">(dw!P9*100)/dw!$AB9</f>
        <v>3.76098122705581</v>
      </c>
      <c r="N9" s="71" t="n">
        <f aca="false">(dw!Q9*100)/dw!$AB9</f>
        <v>0</v>
      </c>
      <c r="O9" s="71" t="n">
        <f aca="false">(dw!R9*100)/dw!$AB9</f>
        <v>1.45781843730855</v>
      </c>
      <c r="P9" s="71" t="n">
        <f aca="false">(dw!S9*100)/dw!$AB9</f>
        <v>1.57883941152392</v>
      </c>
      <c r="Q9" s="71" t="n">
        <f aca="false">(dw!T9*100)/dw!$AB9</f>
        <v>1.49780132735848</v>
      </c>
      <c r="R9" s="71" t="n">
        <f aca="false">(dw!U9*100)/dw!$AB9</f>
        <v>0</v>
      </c>
      <c r="S9" s="71" t="n">
        <f aca="false">(dw!V9*100)/dw!$AB9</f>
        <v>0</v>
      </c>
      <c r="T9" s="71" t="n">
        <f aca="false">(dw!W9*100)/dw!$AB9</f>
        <v>0</v>
      </c>
      <c r="U9" s="71" t="n">
        <f aca="false">(dw!X9*100)/dw!$AB9</f>
        <v>10.2062342333266</v>
      </c>
      <c r="V9" s="71" t="n">
        <f aca="false">(dw!Y9*100)/dw!$AB9</f>
        <v>0</v>
      </c>
      <c r="W9" s="71" t="n">
        <f aca="false">(dw!Z9*100)/dw!$AB9</f>
        <v>2.09260950848472</v>
      </c>
      <c r="X9" s="71" t="n">
        <f aca="false">(dw!AA9*100)/dw!$AB9</f>
        <v>0</v>
      </c>
      <c r="Y9" s="71" t="n">
        <f aca="false">SUM(H9:X9)</f>
        <v>100</v>
      </c>
      <c r="Z9" s="14" t="n">
        <f aca="false">SUM(H9:L9)</f>
        <v>79.405715854942</v>
      </c>
      <c r="AA9" s="14" t="n">
        <f aca="false">SUM(M9:R9)</f>
        <v>8.29544040324677</v>
      </c>
      <c r="AB9" s="13" t="n">
        <f aca="false">(I9)/(H9+I9)</f>
        <v>0.464644852353815</v>
      </c>
      <c r="AC9" s="13" t="n">
        <f aca="false">U9/(Z9+U9)</f>
        <v>0.113893674038712</v>
      </c>
      <c r="AD9" s="13" t="n">
        <f aca="false">U9/(U9+AA9)</f>
        <v>0.551638402134222</v>
      </c>
      <c r="AE9" s="13" t="n">
        <f aca="false">Z9/(Z9+AA9)</f>
        <v>0.90541241692612</v>
      </c>
      <c r="AF9" s="13" t="n">
        <f aca="false">(H9+I9)/(H9+I9+V9)</f>
        <v>1</v>
      </c>
      <c r="AG9" s="13"/>
      <c r="AH9" s="13" t="n">
        <f aca="false">(H9+I9)/(V9+U9)</f>
        <v>6.70145178380971</v>
      </c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5" hidden="false" customHeight="false" outlineLevel="0" collapsed="false">
      <c r="A10" s="7" t="s">
        <v>54</v>
      </c>
      <c r="B10" s="70" t="n">
        <v>39296</v>
      </c>
      <c r="C10" s="9" t="n">
        <f aca="false">dw!C10</f>
        <v>36.5205479452055</v>
      </c>
      <c r="D10" s="10" t="s">
        <v>45</v>
      </c>
      <c r="E10" s="11" t="n">
        <v>1.02</v>
      </c>
      <c r="F10" s="11" t="n">
        <v>63.9</v>
      </c>
      <c r="G10" s="11" t="n">
        <v>1.5962441314554</v>
      </c>
      <c r="H10" s="71" t="n">
        <f aca="false">(dw!K10*100)/dw!$AB10</f>
        <v>43.8064358682543</v>
      </c>
      <c r="I10" s="71" t="n">
        <f aca="false">(dw!L10*100)/dw!$AB10</f>
        <v>20.6773125348402</v>
      </c>
      <c r="J10" s="71" t="n">
        <f aca="false">(dw!M10*100)/dw!$AB10</f>
        <v>8.19519434603705</v>
      </c>
      <c r="K10" s="71" t="n">
        <f aca="false">(dw!N10*100)/dw!$AB10</f>
        <v>4.00798174064343</v>
      </c>
      <c r="L10" s="71" t="n">
        <f aca="false">(dw!O10*100)/dw!$AB10</f>
        <v>0</v>
      </c>
      <c r="M10" s="71" t="n">
        <f aca="false">(dw!P10*100)/dw!$AB10</f>
        <v>3.90041996693475</v>
      </c>
      <c r="N10" s="71" t="n">
        <f aca="false">(dw!Q10*100)/dw!$AB10</f>
        <v>0</v>
      </c>
      <c r="O10" s="71" t="n">
        <f aca="false">(dw!R10*100)/dw!$AB10</f>
        <v>1.89394081069673</v>
      </c>
      <c r="P10" s="71" t="n">
        <f aca="false">(dw!S10*100)/dw!$AB10</f>
        <v>2.08971658340114</v>
      </c>
      <c r="Q10" s="71" t="n">
        <f aca="false">(dw!T10*100)/dw!$AB10</f>
        <v>1.57286353027896</v>
      </c>
      <c r="R10" s="71" t="n">
        <f aca="false">(dw!U10*100)/dw!$AB10</f>
        <v>0.0047480565565758</v>
      </c>
      <c r="S10" s="71" t="n">
        <f aca="false">(dw!V10*100)/dw!$AB10</f>
        <v>0.00160497686419464</v>
      </c>
      <c r="T10" s="71" t="n">
        <f aca="false">(dw!W10*100)/dw!$AB10</f>
        <v>0</v>
      </c>
      <c r="U10" s="71" t="n">
        <f aca="false">(dw!X10*100)/dw!$AB10</f>
        <v>8.77252273153824</v>
      </c>
      <c r="V10" s="71" t="n">
        <f aca="false">(dw!Y10*100)/dw!$AB10</f>
        <v>1.19761124340415</v>
      </c>
      <c r="W10" s="71" t="n">
        <f aca="false">(dw!Z10*100)/dw!$AB10</f>
        <v>3.87964761055032</v>
      </c>
      <c r="X10" s="71" t="n">
        <f aca="false">(dw!AA10*100)/dw!$AB10</f>
        <v>0</v>
      </c>
      <c r="Y10" s="71" t="n">
        <f aca="false">SUM(H10:X10)</f>
        <v>100</v>
      </c>
      <c r="Z10" s="14" t="n">
        <f aca="false">SUM(H10:L10)</f>
        <v>76.686924489775</v>
      </c>
      <c r="AA10" s="14" t="n">
        <f aca="false">SUM(M10:R10)</f>
        <v>9.46168894786815</v>
      </c>
      <c r="AB10" s="13" t="n">
        <f aca="false">(I10)/(H10+I10)</f>
        <v>0.320659283104701</v>
      </c>
      <c r="AC10" s="13" t="n">
        <f aca="false">U10/(Z10+U10)</f>
        <v>0.102651292709865</v>
      </c>
      <c r="AD10" s="13" t="n">
        <f aca="false">U10/(U10+AA10)</f>
        <v>0.481102385218324</v>
      </c>
      <c r="AE10" s="13" t="n">
        <f aca="false">Z10/(Z10+AA10)</f>
        <v>0.890170153989573</v>
      </c>
      <c r="AF10" s="13" t="n">
        <f aca="false">(H10+I10)/(H10+I10+V10)</f>
        <v>0.981766345126688</v>
      </c>
      <c r="AG10" s="13" t="n">
        <f aca="false">(H10)/V10</f>
        <v>36.5781768579066</v>
      </c>
      <c r="AH10" s="13" t="n">
        <f aca="false">(H10+I10)/(V10+U10)</f>
        <v>6.46769126324274</v>
      </c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15" hidden="false" customHeight="false" outlineLevel="0" collapsed="false">
      <c r="A11" s="7" t="s">
        <v>55</v>
      </c>
      <c r="B11" s="70" t="n">
        <v>39662</v>
      </c>
      <c r="C11" s="9" t="n">
        <f aca="false">dw!C11</f>
        <v>56.9315068493151</v>
      </c>
      <c r="D11" s="10" t="s">
        <v>45</v>
      </c>
      <c r="E11" s="11" t="n">
        <v>1.7151</v>
      </c>
      <c r="F11" s="11" t="n">
        <v>38.54</v>
      </c>
      <c r="G11" s="11" t="n">
        <v>4.45018162947587</v>
      </c>
      <c r="H11" s="71" t="n">
        <f aca="false">(dw!K11*100)/dw!$AB11</f>
        <v>49.1202361176913</v>
      </c>
      <c r="I11" s="71" t="n">
        <f aca="false">(dw!L11*100)/dw!$AB11</f>
        <v>8.52786358790605</v>
      </c>
      <c r="J11" s="71" t="n">
        <f aca="false">(dw!M11*100)/dw!$AB11</f>
        <v>4.62420628543118</v>
      </c>
      <c r="K11" s="71" t="n">
        <f aca="false">(dw!N11*100)/dw!$AB11</f>
        <v>8.34358820510911</v>
      </c>
      <c r="L11" s="71" t="n">
        <f aca="false">(dw!O11*100)/dw!$AB11</f>
        <v>0</v>
      </c>
      <c r="M11" s="71" t="n">
        <f aca="false">(dw!P11*100)/dw!$AB11</f>
        <v>5.27814540267292</v>
      </c>
      <c r="N11" s="71" t="n">
        <f aca="false">(dw!Q11*100)/dw!$AB11</f>
        <v>0</v>
      </c>
      <c r="O11" s="71" t="n">
        <f aca="false">(dw!R11*100)/dw!$AB11</f>
        <v>1.31826548644348</v>
      </c>
      <c r="P11" s="71" t="n">
        <f aca="false">(dw!S11*100)/dw!$AB11</f>
        <v>2.31746955377958</v>
      </c>
      <c r="Q11" s="71" t="n">
        <f aca="false">(dw!T11*100)/dw!$AB11</f>
        <v>1.80338180456899</v>
      </c>
      <c r="R11" s="71" t="n">
        <f aca="false">(dw!U11*100)/dw!$AB11</f>
        <v>0.00112872538916325</v>
      </c>
      <c r="S11" s="71" t="n">
        <f aca="false">(dw!V11*100)/dw!$AB11</f>
        <v>0.00269337230793438</v>
      </c>
      <c r="T11" s="71" t="n">
        <f aca="false">(dw!W11*100)/dw!$AB11</f>
        <v>0</v>
      </c>
      <c r="U11" s="71" t="n">
        <f aca="false">(dw!X11*100)/dw!$AB11</f>
        <v>12.9576879127429</v>
      </c>
      <c r="V11" s="71" t="n">
        <f aca="false">(dw!Y11*100)/dw!$AB11</f>
        <v>3.12052617395123</v>
      </c>
      <c r="W11" s="71" t="n">
        <f aca="false">(dw!Z11*100)/dw!$AB11</f>
        <v>2.5848073720062</v>
      </c>
      <c r="X11" s="71" t="n">
        <f aca="false">(dw!AA11*100)/dw!$AB11</f>
        <v>0</v>
      </c>
      <c r="Y11" s="71" t="n">
        <f aca="false">SUM(H11:X11)</f>
        <v>100</v>
      </c>
      <c r="Z11" s="14" t="n">
        <f aca="false">SUM(H11:L11)</f>
        <v>70.6158941961376</v>
      </c>
      <c r="AA11" s="14" t="n">
        <f aca="false">SUM(M11:R11)</f>
        <v>10.7183909728541</v>
      </c>
      <c r="AB11" s="13" t="n">
        <f aca="false">(I11)/(H11+I11)</f>
        <v>0.147929656510049</v>
      </c>
      <c r="AC11" s="13" t="n">
        <f aca="false">U11/(Z11+U11)</f>
        <v>0.155045261741462</v>
      </c>
      <c r="AD11" s="13" t="n">
        <f aca="false">U11/(U11+AA11)</f>
        <v>0.547290282962586</v>
      </c>
      <c r="AE11" s="13" t="n">
        <f aca="false">Z11/(Z11+AA11)</f>
        <v>0.868218046662806</v>
      </c>
      <c r="AF11" s="13" t="n">
        <f aca="false">(H11+I11)/(H11+I11+V11)</f>
        <v>0.948649058148254</v>
      </c>
      <c r="AG11" s="13" t="n">
        <f aca="false">(H11)/V11</f>
        <v>15.7410107717491</v>
      </c>
      <c r="AH11" s="13" t="n">
        <f aca="false">(H11+I11)/(V11+U11)</f>
        <v>3.58547904604064</v>
      </c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15" hidden="false" customHeight="false" outlineLevel="0" collapsed="false">
      <c r="A12" s="7" t="s">
        <v>56</v>
      </c>
      <c r="B12" s="70" t="n">
        <v>39775</v>
      </c>
      <c r="C12" s="9" t="n">
        <f aca="false">dw!C12</f>
        <v>99.3150684931507</v>
      </c>
      <c r="D12" s="10" t="s">
        <v>45</v>
      </c>
      <c r="E12" s="11" t="n">
        <v>3.96163</v>
      </c>
      <c r="F12" s="11" t="n">
        <v>73.4</v>
      </c>
      <c r="G12" s="11" t="n">
        <v>5.39731607629428</v>
      </c>
      <c r="H12" s="71" t="n">
        <f aca="false">(dw!K12*100)/dw!$AB12</f>
        <v>49.6490596080998</v>
      </c>
      <c r="I12" s="71" t="n">
        <f aca="false">(dw!L12*100)/dw!$AB12</f>
        <v>4.80380244726767</v>
      </c>
      <c r="J12" s="71" t="n">
        <f aca="false">(dw!M12*100)/dw!$AB12</f>
        <v>9.75877241353546</v>
      </c>
      <c r="K12" s="71" t="n">
        <f aca="false">(dw!N12*100)/dw!$AB12</f>
        <v>4.79164690241135</v>
      </c>
      <c r="L12" s="71" t="n">
        <f aca="false">(dw!O12*100)/dw!$AB12</f>
        <v>0</v>
      </c>
      <c r="M12" s="71" t="n">
        <f aca="false">(dw!P12*100)/dw!$AB12</f>
        <v>5.95227044654342</v>
      </c>
      <c r="N12" s="71" t="n">
        <f aca="false">(dw!Q12*100)/dw!$AB12</f>
        <v>0</v>
      </c>
      <c r="O12" s="71" t="n">
        <f aca="false">(dw!R12*100)/dw!$AB12</f>
        <v>1.65977790262339</v>
      </c>
      <c r="P12" s="71" t="n">
        <f aca="false">(dw!S12*100)/dw!$AB12</f>
        <v>2.14046109392865</v>
      </c>
      <c r="Q12" s="71" t="n">
        <f aca="false">(dw!T12*100)/dw!$AB12</f>
        <v>1.63241275619343</v>
      </c>
      <c r="R12" s="71" t="n">
        <f aca="false">(dw!U12*100)/dw!$AB12</f>
        <v>0</v>
      </c>
      <c r="S12" s="71" t="n">
        <f aca="false">(dw!V12*100)/dw!$AB12</f>
        <v>0</v>
      </c>
      <c r="T12" s="71" t="n">
        <f aca="false">(dw!W12*100)/dw!$AB12</f>
        <v>0</v>
      </c>
      <c r="U12" s="71" t="n">
        <f aca="false">(dw!X12*100)/dw!$AB12</f>
        <v>15.5521217704799</v>
      </c>
      <c r="V12" s="71" t="n">
        <f aca="false">(dw!Y12*100)/dw!$AB12</f>
        <v>1.78248986886449</v>
      </c>
      <c r="W12" s="71" t="n">
        <f aca="false">(dw!Z12*100)/dw!$AB12</f>
        <v>2.2771847900524</v>
      </c>
      <c r="X12" s="71" t="n">
        <f aca="false">(dw!AA12*100)/dw!$AB12</f>
        <v>0</v>
      </c>
      <c r="Y12" s="71" t="n">
        <f aca="false">SUM(H12:X12)</f>
        <v>100</v>
      </c>
      <c r="Z12" s="14" t="n">
        <f aca="false">SUM(H12:L12)</f>
        <v>69.0032813713143</v>
      </c>
      <c r="AA12" s="14" t="n">
        <f aca="false">SUM(M12:R12)</f>
        <v>11.3849221992889</v>
      </c>
      <c r="AB12" s="13" t="n">
        <f aca="false">(I12)/(H12+I12)</f>
        <v>0.0882194666348882</v>
      </c>
      <c r="AC12" s="13" t="n">
        <f aca="false">U12/(Z12+U12)</f>
        <v>0.183928184274634</v>
      </c>
      <c r="AD12" s="13" t="n">
        <f aca="false">U12/(U12+AA12)</f>
        <v>0.577350721479829</v>
      </c>
      <c r="AE12" s="13" t="n">
        <f aca="false">Z12/(Z12+AA12)</f>
        <v>0.858375710693799</v>
      </c>
      <c r="AF12" s="13" t="n">
        <f aca="false">(H12+I12)/(H12+I12+V12)</f>
        <v>0.968303037006577</v>
      </c>
      <c r="AG12" s="13" t="n">
        <f aca="false">(H12)/V12</f>
        <v>27.8537681898457</v>
      </c>
      <c r="AH12" s="13" t="n">
        <f aca="false">(H12+I12)/(V12+U12)</f>
        <v>3.14127960800552</v>
      </c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5" hidden="false" customHeight="false" outlineLevel="0" collapsed="false">
      <c r="A13" s="7" t="s">
        <v>57</v>
      </c>
      <c r="B13" s="70" t="n">
        <v>40026</v>
      </c>
      <c r="C13" s="9" t="n">
        <f aca="false">dw!C13</f>
        <v>72.7671232876712</v>
      </c>
      <c r="D13" s="10" t="s">
        <v>45</v>
      </c>
      <c r="E13" s="11" t="n">
        <v>2.2515</v>
      </c>
      <c r="F13" s="11" t="n">
        <v>42.884</v>
      </c>
      <c r="G13" s="11" t="n">
        <v>5.25020986848242</v>
      </c>
      <c r="H13" s="71" t="n">
        <f aca="false">(dw!K13*100)/dw!$AB13</f>
        <v>39.9071037360734</v>
      </c>
      <c r="I13" s="71" t="n">
        <f aca="false">(dw!L13*100)/dw!$AB13</f>
        <v>15.8779350036613</v>
      </c>
      <c r="J13" s="71" t="n">
        <f aca="false">(dw!M13*100)/dw!$AB13</f>
        <v>8.18501900280244</v>
      </c>
      <c r="K13" s="71" t="n">
        <f aca="false">(dw!N13*100)/dw!$AB13</f>
        <v>5.85544092824031</v>
      </c>
      <c r="L13" s="71" t="n">
        <f aca="false">(dw!O13*100)/dw!$AB13</f>
        <v>0</v>
      </c>
      <c r="M13" s="71" t="n">
        <f aca="false">(dw!P13*100)/dw!$AB13</f>
        <v>5.48230884499891</v>
      </c>
      <c r="N13" s="71" t="n">
        <f aca="false">(dw!Q13*100)/dw!$AB13</f>
        <v>0</v>
      </c>
      <c r="O13" s="71" t="n">
        <f aca="false">(dw!R13*100)/dw!$AB13</f>
        <v>1.3450128887486</v>
      </c>
      <c r="P13" s="71" t="n">
        <f aca="false">(dw!S13*100)/dw!$AB13</f>
        <v>2.48365722081589</v>
      </c>
      <c r="Q13" s="71" t="n">
        <f aca="false">(dw!T13*100)/dw!$AB13</f>
        <v>2.07446293478975</v>
      </c>
      <c r="R13" s="71" t="n">
        <f aca="false">(dw!U13*100)/dw!$AB13</f>
        <v>0</v>
      </c>
      <c r="S13" s="71" t="n">
        <f aca="false">(dw!V13*100)/dw!$AB13</f>
        <v>0</v>
      </c>
      <c r="T13" s="71" t="n">
        <f aca="false">(dw!W13*100)/dw!$AB13</f>
        <v>0</v>
      </c>
      <c r="U13" s="71" t="n">
        <f aca="false">(dw!X13*100)/dw!$AB13</f>
        <v>12.1726384537578</v>
      </c>
      <c r="V13" s="71" t="n">
        <f aca="false">(dw!Y13*100)/dw!$AB13</f>
        <v>4.08094190904649</v>
      </c>
      <c r="W13" s="71" t="n">
        <f aca="false">(dw!Z13*100)/dw!$AB13</f>
        <v>2.53547907706516</v>
      </c>
      <c r="X13" s="71" t="n">
        <f aca="false">(dw!AA13*100)/dw!$AB13</f>
        <v>0</v>
      </c>
      <c r="Y13" s="71" t="n">
        <f aca="false">SUM(H13:X13)</f>
        <v>100</v>
      </c>
      <c r="Z13" s="14" t="n">
        <f aca="false">SUM(H13:L13)</f>
        <v>69.8254986707774</v>
      </c>
      <c r="AA13" s="14" t="n">
        <f aca="false">SUM(M13:R13)</f>
        <v>11.3854418893531</v>
      </c>
      <c r="AB13" s="13" t="n">
        <f aca="false">(I13)/(H13+I13)</f>
        <v>0.284627121578957</v>
      </c>
      <c r="AC13" s="13" t="n">
        <f aca="false">U13/(Z13+U13)</f>
        <v>0.148450182901967</v>
      </c>
      <c r="AD13" s="13" t="n">
        <f aca="false">U13/(U13+AA13)</f>
        <v>0.516707570246377</v>
      </c>
      <c r="AE13" s="13" t="n">
        <f aca="false">Z13/(Z13+AA13)</f>
        <v>0.859804087838102</v>
      </c>
      <c r="AF13" s="13" t="n">
        <f aca="false">(H13+I13)/(H13+I13+V13)</f>
        <v>0.931832037747976</v>
      </c>
      <c r="AG13" s="13" t="n">
        <f aca="false">(H13)/V13</f>
        <v>9.77889532012418</v>
      </c>
      <c r="AH13" s="13" t="n">
        <f aca="false">(H13+I13)/(V13+U13)</f>
        <v>3.43216925099141</v>
      </c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15" hidden="false" customHeight="false" outlineLevel="0" collapsed="false">
      <c r="A14" s="7" t="s">
        <v>58</v>
      </c>
      <c r="B14" s="70" t="n">
        <v>40238</v>
      </c>
      <c r="C14" s="9" t="n">
        <f aca="false">dw!C14</f>
        <v>169.369863013699</v>
      </c>
      <c r="D14" s="10" t="s">
        <v>45</v>
      </c>
      <c r="E14" s="11" t="n">
        <v>1.52</v>
      </c>
      <c r="F14" s="11" t="n">
        <v>16.85</v>
      </c>
      <c r="G14" s="11" t="n">
        <v>9.02077151335311</v>
      </c>
      <c r="H14" s="71" t="n">
        <f aca="false">(dw!K14*100)/dw!$AB14</f>
        <v>68.4480984654956</v>
      </c>
      <c r="I14" s="71" t="n">
        <f aca="false">(dw!L14*100)/dw!$AB14</f>
        <v>0.529103801138281</v>
      </c>
      <c r="J14" s="71" t="n">
        <f aca="false">(dw!M14*100)/dw!$AB14</f>
        <v>3.80396344006073</v>
      </c>
      <c r="K14" s="71" t="n">
        <f aca="false">(dw!N14*100)/dw!$AB14</f>
        <v>3.56647943769026</v>
      </c>
      <c r="L14" s="71" t="n">
        <f aca="false">(dw!O14*100)/dw!$AB14</f>
        <v>0</v>
      </c>
      <c r="M14" s="71" t="n">
        <f aca="false">(dw!P14*100)/dw!$AB14</f>
        <v>2.2862192773935</v>
      </c>
      <c r="N14" s="71" t="n">
        <f aca="false">(dw!Q14*100)/dw!$AB14</f>
        <v>0.335272158398377</v>
      </c>
      <c r="O14" s="71" t="n">
        <f aca="false">(dw!R14*100)/dw!$AB14</f>
        <v>0.188047530601047</v>
      </c>
      <c r="P14" s="71" t="n">
        <f aca="false">(dw!S14*100)/dw!$AB14</f>
        <v>0.661179320742662</v>
      </c>
      <c r="Q14" s="71" t="n">
        <f aca="false">(dw!T14*100)/dw!$AB14</f>
        <v>0</v>
      </c>
      <c r="R14" s="71" t="n">
        <f aca="false">(dw!U14*100)/dw!$AB14</f>
        <v>0.00167934963449614</v>
      </c>
      <c r="S14" s="71" t="n">
        <f aca="false">(dw!V14*100)/dw!$AB14</f>
        <v>0</v>
      </c>
      <c r="T14" s="71" t="n">
        <f aca="false">(dw!W14*100)/dw!$AB14</f>
        <v>0.0306705335821616</v>
      </c>
      <c r="U14" s="71" t="n">
        <f aca="false">(dw!X14*100)/dw!$AB14</f>
        <v>14.1839706485041</v>
      </c>
      <c r="V14" s="71" t="n">
        <f aca="false">(dw!Y14*100)/dw!$AB14</f>
        <v>3.20849458195585</v>
      </c>
      <c r="W14" s="71" t="n">
        <f aca="false">(dw!Z14*100)/dw!$AB14</f>
        <v>2.75682145480296</v>
      </c>
      <c r="X14" s="71" t="n">
        <f aca="false">(dw!AA14*100)/dw!$AB14</f>
        <v>0</v>
      </c>
      <c r="Y14" s="71" t="n">
        <f aca="false">SUM(H14:X14)</f>
        <v>100</v>
      </c>
      <c r="Z14" s="14" t="n">
        <f aca="false">SUM(H14:L14)</f>
        <v>76.3476451443848</v>
      </c>
      <c r="AA14" s="14" t="n">
        <f aca="false">SUM(M14:R14)</f>
        <v>3.47239763677008</v>
      </c>
      <c r="AB14" s="13" t="n">
        <f aca="false">(I14)/(H14+I14)</f>
        <v>0.0076707054468955</v>
      </c>
      <c r="AC14" s="13" t="n">
        <f aca="false">U14/(Z14+U14)</f>
        <v>0.156674223963406</v>
      </c>
      <c r="AD14" s="13" t="n">
        <f aca="false">U14/(U14+AA14)</f>
        <v>0.80333454872109</v>
      </c>
      <c r="AE14" s="13" t="n">
        <f aca="false">Z14/(Z14+AA14)</f>
        <v>0.956497171439879</v>
      </c>
      <c r="AF14" s="13" t="n">
        <f aca="false">(H14+I14)/(H14+I14+V14)</f>
        <v>0.955552211559505</v>
      </c>
      <c r="AG14" s="13" t="n">
        <f aca="false">(H14)/V14</f>
        <v>21.3334000469998</v>
      </c>
      <c r="AH14" s="13" t="n">
        <f aca="false">(H14+I14)/(V14+U14)</f>
        <v>3.96592440189744</v>
      </c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15" hidden="false" customHeight="false" outlineLevel="0" collapsed="false">
      <c r="A15" s="7" t="s">
        <v>59</v>
      </c>
      <c r="B15" s="70" t="n">
        <v>40309</v>
      </c>
      <c r="C15" s="9" t="n">
        <f aca="false">dw!C15</f>
        <v>37.2602739726027</v>
      </c>
      <c r="D15" s="10" t="s">
        <v>45</v>
      </c>
      <c r="E15" s="11" t="n">
        <v>1.12</v>
      </c>
      <c r="F15" s="11" t="n">
        <v>14</v>
      </c>
      <c r="G15" s="11" t="n">
        <v>8</v>
      </c>
      <c r="H15" s="71" t="n">
        <f aca="false">(dw!K15*100)/dw!$AB15</f>
        <v>31.8650420528189</v>
      </c>
      <c r="I15" s="71" t="n">
        <f aca="false">(dw!L15*100)/dw!$AB15</f>
        <v>31.404555933718</v>
      </c>
      <c r="J15" s="71" t="n">
        <f aca="false">(dw!M15*100)/dw!$AB15</f>
        <v>2.88089907870563</v>
      </c>
      <c r="K15" s="71" t="n">
        <f aca="false">(dw!N15*100)/dw!$AB15</f>
        <v>5.86984525063242</v>
      </c>
      <c r="L15" s="71" t="n">
        <f aca="false">(dw!O15*100)/dw!$AB15</f>
        <v>0</v>
      </c>
      <c r="M15" s="71" t="n">
        <f aca="false">(dw!P15*100)/dw!$AB15</f>
        <v>5.09843584203898</v>
      </c>
      <c r="N15" s="71" t="n">
        <f aca="false">(dw!Q15*100)/dw!$AB15</f>
        <v>1.42867804745065</v>
      </c>
      <c r="O15" s="71" t="n">
        <f aca="false">(dw!R15*100)/dw!$AB15</f>
        <v>1.05726990878153</v>
      </c>
      <c r="P15" s="71" t="n">
        <f aca="false">(dw!S15*100)/dw!$AB15</f>
        <v>3.99219566975871</v>
      </c>
      <c r="Q15" s="71" t="n">
        <f aca="false">(dw!T15*100)/dw!$AB15</f>
        <v>0</v>
      </c>
      <c r="R15" s="71" t="n">
        <f aca="false">(dw!U15*100)/dw!$AB15</f>
        <v>0.00681651727689594</v>
      </c>
      <c r="S15" s="71" t="n">
        <f aca="false">(dw!V15*100)/dw!$AB15</f>
        <v>0.00195387920095954</v>
      </c>
      <c r="T15" s="71" t="n">
        <f aca="false">(dw!W15*100)/dw!$AB15</f>
        <v>0</v>
      </c>
      <c r="U15" s="71" t="n">
        <f aca="false">(dw!X15*100)/dw!$AB15</f>
        <v>9.89499318765786</v>
      </c>
      <c r="V15" s="71" t="n">
        <f aca="false">(dw!Y15*100)/dw!$AB15</f>
        <v>0.787854516515944</v>
      </c>
      <c r="W15" s="71" t="n">
        <f aca="false">(dw!Z15*100)/dw!$AB15</f>
        <v>5.7114601154435</v>
      </c>
      <c r="X15" s="71" t="n">
        <f aca="false">(dw!AA15*100)/dw!$AB15</f>
        <v>0</v>
      </c>
      <c r="Y15" s="71" t="n">
        <f aca="false">SUM(H15:X15)</f>
        <v>100</v>
      </c>
      <c r="Z15" s="14" t="n">
        <f aca="false">SUM(H15:L15)</f>
        <v>72.020342315875</v>
      </c>
      <c r="AA15" s="14" t="n">
        <f aca="false">SUM(M15:R15)</f>
        <v>11.5833959853068</v>
      </c>
      <c r="AB15" s="13" t="n">
        <f aca="false">(I15)/(H15+I15)</f>
        <v>0.496360921092</v>
      </c>
      <c r="AC15" s="13" t="n">
        <f aca="false">U15/(Z15+U15)</f>
        <v>0.120795369106815</v>
      </c>
      <c r="AD15" s="13" t="n">
        <f aca="false">U15/(U15+AA15)</f>
        <v>0.460695311365013</v>
      </c>
      <c r="AE15" s="13" t="n">
        <f aca="false">Z15/(Z15+AA15)</f>
        <v>0.861448827281171</v>
      </c>
      <c r="AF15" s="13" t="n">
        <f aca="false">(H15+I15)/(H15+I15+V15)</f>
        <v>0.987700814101554</v>
      </c>
      <c r="AG15" s="13"/>
      <c r="AH15" s="13" t="n">
        <f aca="false">(H15+I15)/(V15+U15)</f>
        <v>5.92254048158128</v>
      </c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15" hidden="false" customHeight="false" outlineLevel="0" collapsed="false">
      <c r="A16" s="7" t="s">
        <v>60</v>
      </c>
      <c r="B16" s="70" t="n">
        <v>40392</v>
      </c>
      <c r="C16" s="9" t="n">
        <f aca="false">dw!C16</f>
        <v>48.6575342465754</v>
      </c>
      <c r="D16" s="10" t="s">
        <v>45</v>
      </c>
      <c r="E16" s="11" t="n">
        <v>1.2</v>
      </c>
      <c r="F16" s="11" t="n">
        <v>23.9</v>
      </c>
      <c r="G16" s="11" t="n">
        <v>5.02092050209205</v>
      </c>
      <c r="H16" s="71" t="n">
        <f aca="false">(dw!K16*100)/dw!$AB16</f>
        <v>41.5304014334005</v>
      </c>
      <c r="I16" s="71" t="n">
        <f aca="false">(dw!L16*100)/dw!$AB16</f>
        <v>22.9241841767581</v>
      </c>
      <c r="J16" s="71" t="n">
        <f aca="false">(dw!M16*100)/dw!$AB16</f>
        <v>3.89650051576727</v>
      </c>
      <c r="K16" s="71" t="n">
        <f aca="false">(dw!N16*100)/dw!$AB16</f>
        <v>4.74872893185712</v>
      </c>
      <c r="L16" s="71" t="n">
        <f aca="false">(dw!O16*100)/dw!$AB16</f>
        <v>0.528219089025233</v>
      </c>
      <c r="M16" s="71" t="n">
        <f aca="false">(dw!P16*100)/dw!$AB16</f>
        <v>5.28507446840581</v>
      </c>
      <c r="N16" s="71" t="n">
        <f aca="false">(dw!Q16*100)/dw!$AB16</f>
        <v>0.29360068471874</v>
      </c>
      <c r="O16" s="71" t="n">
        <f aca="false">(dw!R16*100)/dw!$AB16</f>
        <v>0.91330784425008</v>
      </c>
      <c r="P16" s="71" t="n">
        <f aca="false">(dw!S16*100)/dw!$AB16</f>
        <v>1.43101498018851</v>
      </c>
      <c r="Q16" s="71" t="n">
        <f aca="false">(dw!T16*100)/dw!$AB16</f>
        <v>1.94825025788364</v>
      </c>
      <c r="R16" s="71" t="n">
        <f aca="false">(dw!U16*100)/dw!$AB16</f>
        <v>0.00844101968566377</v>
      </c>
      <c r="S16" s="71" t="n">
        <f aca="false">(dw!V16*100)/dw!$AB16</f>
        <v>0</v>
      </c>
      <c r="T16" s="71" t="n">
        <f aca="false">(dw!W16*100)/dw!$AB16</f>
        <v>0.0838859099196399</v>
      </c>
      <c r="U16" s="71" t="n">
        <f aca="false">(dw!X16*100)/dw!$AB16</f>
        <v>13.6883900589954</v>
      </c>
      <c r="V16" s="71" t="n">
        <f aca="false">(dw!Y16*100)/dw!$AB16</f>
        <v>1.4449347983658</v>
      </c>
      <c r="W16" s="71" t="n">
        <f aca="false">(dw!Z16*100)/dw!$AB16</f>
        <v>1.27506583077853</v>
      </c>
      <c r="X16" s="71" t="n">
        <f aca="false">(dw!AA16*100)/dw!$AB16</f>
        <v>0</v>
      </c>
      <c r="Y16" s="71" t="n">
        <f aca="false">SUM(H16:X16)</f>
        <v>100</v>
      </c>
      <c r="Z16" s="14" t="n">
        <f aca="false">SUM(H16:L16)</f>
        <v>73.6280341468082</v>
      </c>
      <c r="AA16" s="14" t="n">
        <f aca="false">SUM(M16:R16)</f>
        <v>9.87968925513244</v>
      </c>
      <c r="AB16" s="13" t="n">
        <f aca="false">(I16)/(H16+I16)</f>
        <v>0.355664130949669</v>
      </c>
      <c r="AC16" s="13" t="n">
        <f aca="false">U16/(Z16+U16)</f>
        <v>0.156767643470283</v>
      </c>
      <c r="AD16" s="13" t="n">
        <f aca="false">U16/(U16+AA16)</f>
        <v>0.580802104259294</v>
      </c>
      <c r="AE16" s="13" t="n">
        <f aca="false">Z16/(Z16+AA16)</f>
        <v>0.88169131126256</v>
      </c>
      <c r="AF16" s="13" t="n">
        <f aca="false">(H16+I16)/(H16+I16+V16)</f>
        <v>0.978073667465129</v>
      </c>
      <c r="AG16" s="13" t="n">
        <f aca="false">(H16)/V16</f>
        <v>28.7420591436865</v>
      </c>
      <c r="AH16" s="13" t="n">
        <f aca="false">(H16+I16)/(V16+U16)</f>
        <v>4.25911597204671</v>
      </c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15" hidden="false" customHeight="false" outlineLevel="0" collapsed="false">
      <c r="A17" s="7" t="s">
        <v>61</v>
      </c>
      <c r="B17" s="70" t="n">
        <v>40464</v>
      </c>
      <c r="C17" s="9" t="n">
        <f aca="false">dw!C17</f>
        <v>70.4657534246575</v>
      </c>
      <c r="D17" s="10" t="s">
        <v>45</v>
      </c>
      <c r="E17" s="11" t="n">
        <v>2</v>
      </c>
      <c r="F17" s="11" t="n">
        <v>28.9</v>
      </c>
      <c r="G17" s="11" t="n">
        <v>6.9204152249135</v>
      </c>
      <c r="H17" s="71" t="n">
        <f aca="false">(dw!K17*100)/dw!$AB17</f>
        <v>64.5879793363648</v>
      </c>
      <c r="I17" s="71" t="n">
        <f aca="false">(dw!L17*100)/dw!$AB17</f>
        <v>6.15993039163851</v>
      </c>
      <c r="J17" s="71" t="n">
        <f aca="false">(dw!M17*100)/dw!$AB17</f>
        <v>3.78037998285937</v>
      </c>
      <c r="K17" s="71" t="n">
        <f aca="false">(dw!N17*100)/dw!$AB17</f>
        <v>0.527184567576349</v>
      </c>
      <c r="L17" s="71" t="n">
        <f aca="false">(dw!O17*100)/dw!$AB17</f>
        <v>0.225909790109992</v>
      </c>
      <c r="M17" s="71" t="n">
        <f aca="false">(dw!P17*100)/dw!$AB17</f>
        <v>5.71144390668244</v>
      </c>
      <c r="N17" s="71" t="n">
        <f aca="false">(dw!Q17*100)/dw!$AB17</f>
        <v>0</v>
      </c>
      <c r="O17" s="71" t="n">
        <f aca="false">(dw!R17*100)/dw!$AB17</f>
        <v>0.968727104065919</v>
      </c>
      <c r="P17" s="71" t="n">
        <f aca="false">(dw!S17*100)/dw!$AB17</f>
        <v>1.29324096240015</v>
      </c>
      <c r="Q17" s="71" t="n">
        <f aca="false">(dw!T17*100)/dw!$AB17</f>
        <v>1.55980710785157</v>
      </c>
      <c r="R17" s="71" t="n">
        <f aca="false">(dw!U17*100)/dw!$AB17</f>
        <v>0.00388861114123756</v>
      </c>
      <c r="S17" s="71" t="n">
        <f aca="false">(dw!V17*100)/dw!$AB17</f>
        <v>0.00259240742749171</v>
      </c>
      <c r="T17" s="71" t="n">
        <f aca="false">(dw!W17*100)/dw!$AB17</f>
        <v>0</v>
      </c>
      <c r="U17" s="71" t="n">
        <f aca="false">(dw!X17*100)/dw!$AB17</f>
        <v>12.9824060529603</v>
      </c>
      <c r="V17" s="71" t="n">
        <f aca="false">(dw!Y17*100)/dw!$AB17</f>
        <v>1.56766580579606</v>
      </c>
      <c r="W17" s="71" t="n">
        <f aca="false">(dw!Z17*100)/dw!$AB17</f>
        <v>0.628843973125846</v>
      </c>
      <c r="X17" s="71" t="n">
        <f aca="false">(dw!AA17*100)/dw!$AB17</f>
        <v>0</v>
      </c>
      <c r="Y17" s="71" t="n">
        <f aca="false">SUM(H17:X17)</f>
        <v>100</v>
      </c>
      <c r="Z17" s="14" t="n">
        <f aca="false">SUM(H17:L17)</f>
        <v>75.281384068549</v>
      </c>
      <c r="AA17" s="14" t="n">
        <f aca="false">SUM(M17:R17)</f>
        <v>9.53710769214132</v>
      </c>
      <c r="AB17" s="13" t="n">
        <f aca="false">(I17)/(H17+I17)</f>
        <v>0.0870687263457099</v>
      </c>
      <c r="AC17" s="13" t="n">
        <f aca="false">U17/(Z17+U17)</f>
        <v>0.147086433010501</v>
      </c>
      <c r="AD17" s="13" t="n">
        <f aca="false">U17/(U17+AA17)</f>
        <v>0.576495842668191</v>
      </c>
      <c r="AE17" s="13" t="n">
        <f aca="false">Z17/(Z17+AA17)</f>
        <v>0.887558626731425</v>
      </c>
      <c r="AF17" s="13" t="n">
        <f aca="false">(H17+I17)/(H17+I17+V17)</f>
        <v>0.978321878872922</v>
      </c>
      <c r="AG17" s="13" t="n">
        <f aca="false">(H17)/V17</f>
        <v>41.2000944956296</v>
      </c>
      <c r="AH17" s="13" t="n">
        <f aca="false">(H17+I17)/(V17+U17)</f>
        <v>4.86237527998371</v>
      </c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15" hidden="false" customHeight="false" outlineLevel="0" collapsed="false">
      <c r="A18" s="7" t="s">
        <v>62</v>
      </c>
      <c r="B18" s="70" t="n">
        <v>40695</v>
      </c>
      <c r="C18" s="9" t="n">
        <f aca="false">dw!C18</f>
        <v>95.8082191780822</v>
      </c>
      <c r="D18" s="10" t="s">
        <v>45</v>
      </c>
      <c r="E18" s="11" t="n">
        <v>2.4</v>
      </c>
      <c r="F18" s="11" t="n">
        <v>30.7</v>
      </c>
      <c r="G18" s="11" t="n">
        <v>7.81758957654723</v>
      </c>
      <c r="H18" s="71" t="n">
        <f aca="false">(dw!K18*100)/dw!$AB18</f>
        <v>64.2986934505491</v>
      </c>
      <c r="I18" s="71" t="n">
        <f aca="false">(dw!L18*100)/dw!$AB18</f>
        <v>6.47006852820751</v>
      </c>
      <c r="J18" s="71" t="n">
        <f aca="false">(dw!M18*100)/dw!$AB18</f>
        <v>6.30089196587525</v>
      </c>
      <c r="K18" s="71" t="n">
        <f aca="false">(dw!N18*100)/dw!$AB18</f>
        <v>1.0881478888349</v>
      </c>
      <c r="L18" s="71" t="n">
        <f aca="false">(dw!O18*100)/dw!$AB18</f>
        <v>0.0459990652989931</v>
      </c>
      <c r="M18" s="71" t="n">
        <f aca="false">(dw!P18*100)/dw!$AB18</f>
        <v>3.48962909073688</v>
      </c>
      <c r="N18" s="71" t="n">
        <f aca="false">(dw!Q18*100)/dw!$AB18</f>
        <v>0</v>
      </c>
      <c r="O18" s="71" t="n">
        <f aca="false">(dw!R18*100)/dw!$AB18</f>
        <v>0.427991303216719</v>
      </c>
      <c r="P18" s="71" t="n">
        <f aca="false">(dw!S18*100)/dw!$AB18</f>
        <v>1.40617142659661</v>
      </c>
      <c r="Q18" s="71" t="n">
        <f aca="false">(dw!T18*100)/dw!$AB18</f>
        <v>1.49301166200303</v>
      </c>
      <c r="R18" s="71" t="n">
        <f aca="false">(dw!U18*100)/dw!$AB18</f>
        <v>0</v>
      </c>
      <c r="S18" s="71" t="n">
        <f aca="false">(dw!V18*100)/dw!$AB18</f>
        <v>0</v>
      </c>
      <c r="T18" s="71" t="n">
        <f aca="false">(dw!W18*100)/dw!$AB18</f>
        <v>0</v>
      </c>
      <c r="U18" s="71" t="n">
        <f aca="false">(dw!X18*100)/dw!$AB18</f>
        <v>12.0499551449115</v>
      </c>
      <c r="V18" s="71" t="n">
        <f aca="false">(dw!Y18*100)/dw!$AB18</f>
        <v>1.80966322764321</v>
      </c>
      <c r="W18" s="71" t="n">
        <f aca="false">(dw!Z18*100)/dw!$AB18</f>
        <v>1.11977724612636</v>
      </c>
      <c r="X18" s="71" t="n">
        <f aca="false">(dw!AA18*100)/dw!$AB18</f>
        <v>0</v>
      </c>
      <c r="Y18" s="71" t="n">
        <f aca="false">SUM(H18:X18)</f>
        <v>100</v>
      </c>
      <c r="Z18" s="14" t="n">
        <f aca="false">SUM(H18:L18)</f>
        <v>78.2038008987657</v>
      </c>
      <c r="AA18" s="14" t="n">
        <f aca="false">SUM(M18:R18)</f>
        <v>6.81680348255323</v>
      </c>
      <c r="AB18" s="13" t="n">
        <f aca="false">(I18)/(H18+I18)</f>
        <v>0.091425486998765</v>
      </c>
      <c r="AC18" s="13" t="n">
        <f aca="false">U18/(Z18+U18)</f>
        <v>0.133511952002087</v>
      </c>
      <c r="AD18" s="13" t="n">
        <f aca="false">U18/(U18+AA18)</f>
        <v>0.638687088908325</v>
      </c>
      <c r="AE18" s="13" t="n">
        <f aca="false">Z18/(Z18+AA18)</f>
        <v>0.919821747538047</v>
      </c>
      <c r="AF18" s="13" t="n">
        <f aca="false">(H18+I18)/(H18+I18+V18)</f>
        <v>0.975066099567511</v>
      </c>
      <c r="AG18" s="13" t="n">
        <f aca="false">(H18)/V18</f>
        <v>35.5307509531967</v>
      </c>
      <c r="AH18" s="13" t="n">
        <f aca="false">(H18+I18)/(V18+U18)</f>
        <v>5.10611187670907</v>
      </c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15" hidden="false" customHeight="false" outlineLevel="0" collapsed="false">
      <c r="A19" s="7" t="s">
        <v>63</v>
      </c>
      <c r="B19" s="70" t="n">
        <v>40954</v>
      </c>
      <c r="C19" s="9" t="n">
        <f aca="false">dw!C19</f>
        <v>146.684931506849</v>
      </c>
      <c r="D19" s="10" t="s">
        <v>45</v>
      </c>
      <c r="E19" s="11" t="n">
        <v>1.78</v>
      </c>
      <c r="F19" s="11" t="n">
        <v>19</v>
      </c>
      <c r="G19" s="11" t="n">
        <v>9.36842105263158</v>
      </c>
      <c r="H19" s="71" t="n">
        <f aca="false">(dw!K19*100)/dw!$AB19</f>
        <v>67.0741858020008</v>
      </c>
      <c r="I19" s="71" t="n">
        <f aca="false">(dw!L19*100)/dw!$AB19</f>
        <v>2.07259234128182</v>
      </c>
      <c r="J19" s="71" t="n">
        <f aca="false">(dw!M19*100)/dw!$AB19</f>
        <v>8.68447872373458</v>
      </c>
      <c r="K19" s="71" t="n">
        <f aca="false">(dw!N19*100)/dw!$AB19</f>
        <v>3.53186801354453</v>
      </c>
      <c r="L19" s="71" t="n">
        <f aca="false">(dw!O19*100)/dw!$AB19</f>
        <v>0</v>
      </c>
      <c r="M19" s="71" t="n">
        <f aca="false">(dw!P19*100)/dw!$AB19</f>
        <v>1.87440964351814</v>
      </c>
      <c r="N19" s="71" t="n">
        <f aca="false">(dw!Q19*100)/dw!$AB19</f>
        <v>0.231126943955164</v>
      </c>
      <c r="O19" s="71" t="n">
        <f aca="false">(dw!R19*100)/dw!$AB19</f>
        <v>0.317240004055921</v>
      </c>
      <c r="P19" s="71" t="n">
        <f aca="false">(dw!S19*100)/dw!$AB19</f>
        <v>0.77646682353932</v>
      </c>
      <c r="Q19" s="71" t="n">
        <f aca="false">(dw!T19*100)/dw!$AB19</f>
        <v>0</v>
      </c>
      <c r="R19" s="71" t="n">
        <f aca="false">(dw!U19*100)/dw!$AB19</f>
        <v>0.0049753015494195</v>
      </c>
      <c r="S19" s="71" t="n">
        <f aca="false">(dw!V19*100)/dw!$AB19</f>
        <v>0.00125930869093191</v>
      </c>
      <c r="T19" s="71" t="n">
        <f aca="false">(dw!W19*100)/dw!$AB19</f>
        <v>0</v>
      </c>
      <c r="U19" s="71" t="n">
        <f aca="false">(dw!X19*100)/dw!$AB19</f>
        <v>11.10220483505</v>
      </c>
      <c r="V19" s="71" t="n">
        <f aca="false">(dw!Y19*100)/dw!$AB19</f>
        <v>2.03156349437046</v>
      </c>
      <c r="W19" s="71" t="n">
        <f aca="false">(dw!Z19*100)/dw!$AB19</f>
        <v>2.29762876470894</v>
      </c>
      <c r="X19" s="71" t="n">
        <f aca="false">(dw!AA19*100)/dw!$AB19</f>
        <v>0</v>
      </c>
      <c r="Y19" s="71" t="n">
        <f aca="false">SUM(H19:X19)</f>
        <v>100</v>
      </c>
      <c r="Z19" s="14" t="n">
        <f aca="false">SUM(H19:L19)</f>
        <v>81.3631248805617</v>
      </c>
      <c r="AA19" s="14" t="n">
        <f aca="false">SUM(M19:R19)</f>
        <v>3.20421871661796</v>
      </c>
      <c r="AB19" s="13" t="n">
        <f aca="false">(I19)/(H19+I19)</f>
        <v>0.0299738092928509</v>
      </c>
      <c r="AC19" s="13" t="n">
        <f aca="false">U19/(Z19+U19)</f>
        <v>0.120068839522837</v>
      </c>
      <c r="AD19" s="13" t="n">
        <f aca="false">U19/(U19+AA19)</f>
        <v>0.776029368552814</v>
      </c>
      <c r="AE19" s="13" t="n">
        <f aca="false">Z19/(Z19+AA19)</f>
        <v>0.962110448545237</v>
      </c>
      <c r="AF19" s="13" t="n">
        <f aca="false">(H19+I19)/(H19+I19+V19)</f>
        <v>0.971458122686919</v>
      </c>
      <c r="AG19" s="13" t="n">
        <f aca="false">(H19)/V19</f>
        <v>33.0160420719637</v>
      </c>
      <c r="AH19" s="13" t="n">
        <f aca="false">(H19+I19)/(V19+U19)</f>
        <v>5.26480872883905</v>
      </c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15" hidden="false" customHeight="false" outlineLevel="0" collapsed="false">
      <c r="A20" s="7" t="s">
        <v>64</v>
      </c>
      <c r="B20" s="70" t="n">
        <v>41085</v>
      </c>
      <c r="C20" s="9" t="n">
        <f aca="false">dw!C20</f>
        <v>40.054794520548</v>
      </c>
      <c r="D20" s="10" t="s">
        <v>45</v>
      </c>
      <c r="E20" s="11" t="n">
        <v>1.8125</v>
      </c>
      <c r="F20" s="11" t="n">
        <v>20.61</v>
      </c>
      <c r="G20" s="11" t="n">
        <v>8.79427462396895</v>
      </c>
      <c r="H20" s="71" t="n">
        <f aca="false">(dw!K20*100)/dw!$AB20</f>
        <v>45.8428551162325</v>
      </c>
      <c r="I20" s="71" t="n">
        <f aca="false">(dw!L20*100)/dw!$AB20</f>
        <v>18.7046321128102</v>
      </c>
      <c r="J20" s="71" t="n">
        <f aca="false">(dw!M20*100)/dw!$AB20</f>
        <v>5.32389123323513</v>
      </c>
      <c r="K20" s="71" t="n">
        <f aca="false">(dw!N20*100)/dw!$AB20</f>
        <v>3.41742047342627</v>
      </c>
      <c r="L20" s="71" t="n">
        <f aca="false">(dw!O20*100)/dw!$AB20</f>
        <v>0</v>
      </c>
      <c r="M20" s="71" t="n">
        <f aca="false">(dw!P20*100)/dw!$AB20</f>
        <v>4.80440859103824</v>
      </c>
      <c r="N20" s="71" t="n">
        <f aca="false">(dw!Q20*100)/dw!$AB20</f>
        <v>0</v>
      </c>
      <c r="O20" s="71" t="n">
        <f aca="false">(dw!R20*100)/dw!$AB20</f>
        <v>1.72079115392829</v>
      </c>
      <c r="P20" s="71" t="n">
        <f aca="false">(dw!S20*100)/dw!$AB20</f>
        <v>1.60642516819895</v>
      </c>
      <c r="Q20" s="71" t="n">
        <f aca="false">(dw!T20*100)/dw!$AB20</f>
        <v>1.72202173690696</v>
      </c>
      <c r="R20" s="71" t="n">
        <f aca="false">(dw!U20*100)/dw!$AB20</f>
        <v>0.0031018434091942</v>
      </c>
      <c r="S20" s="71" t="n">
        <f aca="false">(dw!V20*100)/dw!$AB20</f>
        <v>0</v>
      </c>
      <c r="T20" s="71" t="n">
        <f aca="false">(dw!W20*100)/dw!$AB20</f>
        <v>0</v>
      </c>
      <c r="U20" s="71" t="n">
        <f aca="false">(dw!X20*100)/dw!$AB20</f>
        <v>12.845597921565</v>
      </c>
      <c r="V20" s="71" t="n">
        <f aca="false">(dw!Y20*100)/dw!$AB20</f>
        <v>1.5225885590912</v>
      </c>
      <c r="W20" s="71" t="n">
        <f aca="false">(dw!Z20*100)/dw!$AB20</f>
        <v>2.48626609015803</v>
      </c>
      <c r="X20" s="71" t="n">
        <f aca="false">(dw!AA20*100)/dw!$AB20</f>
        <v>0</v>
      </c>
      <c r="Y20" s="71" t="n">
        <f aca="false">SUM(H20:X20)</f>
        <v>100</v>
      </c>
      <c r="Z20" s="14" t="n">
        <f aca="false">SUM(H20:L20)</f>
        <v>73.2887989357041</v>
      </c>
      <c r="AA20" s="14" t="n">
        <f aca="false">SUM(M20:R20)</f>
        <v>9.85674849348164</v>
      </c>
      <c r="AB20" s="13" t="n">
        <f aca="false">(I20)/(H20+I20)</f>
        <v>0.289780949124138</v>
      </c>
      <c r="AC20" s="13" t="n">
        <f aca="false">U20/(Z20+U20)</f>
        <v>0.14913435735611</v>
      </c>
      <c r="AD20" s="13" t="n">
        <f aca="false">U20/(U20+AA20)</f>
        <v>0.565826883561746</v>
      </c>
      <c r="AE20" s="13" t="n">
        <f aca="false">Z20/(Z20+AA20)</f>
        <v>0.88145187808311</v>
      </c>
      <c r="AF20" s="13" t="n">
        <f aca="false">(H20+I20)/(H20+I20+V20)</f>
        <v>0.976954944565621</v>
      </c>
      <c r="AG20" s="13" t="n">
        <f aca="false">(H20)/V20</f>
        <v>30.1084983480994</v>
      </c>
      <c r="AH20" s="13" t="n">
        <f aca="false">(H20+I20)/(V20+U20)</f>
        <v>4.49238930159645</v>
      </c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customFormat="false" ht="15" hidden="false" customHeight="false" outlineLevel="0" collapsed="false">
      <c r="A21" s="7" t="s">
        <v>65</v>
      </c>
      <c r="B21" s="70" t="n">
        <v>41182</v>
      </c>
      <c r="C21" s="9" t="n">
        <f aca="false">dw!C21</f>
        <v>131.205479452055</v>
      </c>
      <c r="D21" s="10" t="s">
        <v>45</v>
      </c>
      <c r="E21" s="11" t="n">
        <v>1.12</v>
      </c>
      <c r="F21" s="11" t="n">
        <v>12</v>
      </c>
      <c r="G21" s="11" t="n">
        <v>9.33333333333333</v>
      </c>
      <c r="H21" s="71" t="n">
        <f aca="false">(dw!K21*100)/dw!$AB21</f>
        <v>66.0571073053584</v>
      </c>
      <c r="I21" s="71" t="n">
        <f aca="false">(dw!L21*100)/dw!$AB21</f>
        <v>2.02134748354397</v>
      </c>
      <c r="J21" s="71" t="n">
        <f aca="false">(dw!M21*100)/dw!$AB21</f>
        <v>11.2327244121774</v>
      </c>
      <c r="K21" s="71" t="n">
        <f aca="false">(dw!N21*100)/dw!$AB21</f>
        <v>3.05099258639234</v>
      </c>
      <c r="L21" s="71" t="n">
        <f aca="false">(dw!O21*100)/dw!$AB21</f>
        <v>0</v>
      </c>
      <c r="M21" s="71" t="n">
        <f aca="false">(dw!P21*100)/dw!$AB21</f>
        <v>1.97340195000379</v>
      </c>
      <c r="N21" s="71" t="n">
        <f aca="false">(dw!Q21*100)/dw!$AB21</f>
        <v>0.169874759163427</v>
      </c>
      <c r="O21" s="71" t="n">
        <f aca="false">(dw!R21*100)/dw!$AB21</f>
        <v>0.125713047418547</v>
      </c>
      <c r="P21" s="71" t="n">
        <f aca="false">(dw!S21*100)/dw!$AB21</f>
        <v>0.777681157507979</v>
      </c>
      <c r="Q21" s="71" t="n">
        <f aca="false">(dw!T21*100)/dw!$AB21</f>
        <v>0</v>
      </c>
      <c r="R21" s="71" t="n">
        <f aca="false">(dw!U21*100)/dw!$AB21</f>
        <v>0.00212837837902139</v>
      </c>
      <c r="S21" s="71" t="n">
        <f aca="false">(dw!V21*100)/dw!$AB21</f>
        <v>0</v>
      </c>
      <c r="T21" s="71" t="n">
        <f aca="false">(dw!W21*100)/dw!$AB21</f>
        <v>0</v>
      </c>
      <c r="U21" s="71" t="n">
        <f aca="false">(dw!X21*100)/dw!$AB21</f>
        <v>10.212414943012</v>
      </c>
      <c r="V21" s="71" t="n">
        <f aca="false">(dw!Y21*100)/dw!$AB21</f>
        <v>1.57910512526295</v>
      </c>
      <c r="W21" s="71" t="n">
        <f aca="false">(dw!Z21*100)/dw!$AB21</f>
        <v>2.79750885178017</v>
      </c>
      <c r="X21" s="71" t="n">
        <f aca="false">(dw!AA21*100)/dw!$AB21</f>
        <v>0</v>
      </c>
      <c r="Y21" s="71" t="n">
        <f aca="false">SUM(H21:X21)</f>
        <v>100</v>
      </c>
      <c r="Z21" s="14" t="n">
        <f aca="false">SUM(H21:L21)</f>
        <v>82.3621717874721</v>
      </c>
      <c r="AA21" s="14" t="n">
        <f aca="false">SUM(M21:R21)</f>
        <v>3.04879929247276</v>
      </c>
      <c r="AB21" s="13" t="n">
        <f aca="false">(I21)/(H21+I21)</f>
        <v>0.0296914418785174</v>
      </c>
      <c r="AC21" s="13" t="n">
        <f aca="false">U21/(Z21+U21)</f>
        <v>0.110315533708445</v>
      </c>
      <c r="AD21" s="13" t="n">
        <f aca="false">U21/(U21+AA21)</f>
        <v>0.770096520700595</v>
      </c>
      <c r="AE21" s="13" t="n">
        <f aca="false">Z21/(Z21+AA21)</f>
        <v>0.964304359803858</v>
      </c>
      <c r="AF21" s="13" t="n">
        <f aca="false">(H21+I21)/(H21+I21+V21)</f>
        <v>0.97733045591593</v>
      </c>
      <c r="AG21" s="13" t="n">
        <f aca="false">(H21)/V21</f>
        <v>41.8319884145514</v>
      </c>
      <c r="AH21" s="13" t="n">
        <f aca="false">(H21+I21)/(V21+U21)</f>
        <v>5.77350964037851</v>
      </c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customFormat="false" ht="15" hidden="false" customHeight="false" outlineLevel="0" collapsed="false">
      <c r="A22" s="7" t="s">
        <v>66</v>
      </c>
      <c r="B22" s="70" t="n">
        <v>41326</v>
      </c>
      <c r="C22" s="9" t="n">
        <f aca="false">dw!C22</f>
        <v>101.452054794521</v>
      </c>
      <c r="D22" s="10" t="s">
        <v>45</v>
      </c>
      <c r="E22" s="11" t="n">
        <v>0.7515</v>
      </c>
      <c r="F22" s="11" t="n">
        <v>48</v>
      </c>
      <c r="G22" s="11" t="n">
        <v>1.565625</v>
      </c>
      <c r="H22" s="71" t="n">
        <f aca="false">(dw!K22*100)/dw!$AB22</f>
        <v>46.6053446175197</v>
      </c>
      <c r="I22" s="71" t="n">
        <f aca="false">(dw!L22*100)/dw!$AB22</f>
        <v>3.48143409904526</v>
      </c>
      <c r="J22" s="71" t="n">
        <f aca="false">(dw!M22*100)/dw!$AB22</f>
        <v>9.53588035298573</v>
      </c>
      <c r="K22" s="71" t="n">
        <f aca="false">(dw!N22*100)/dw!$AB22</f>
        <v>5.3434391750842</v>
      </c>
      <c r="L22" s="71" t="n">
        <f aca="false">(dw!O22*100)/dw!$AB22</f>
        <v>0</v>
      </c>
      <c r="M22" s="71" t="n">
        <f aca="false">(dw!P22*100)/dw!$AB22</f>
        <v>7.5832590176799</v>
      </c>
      <c r="N22" s="71" t="n">
        <f aca="false">(dw!Q22*100)/dw!$AB22</f>
        <v>0</v>
      </c>
      <c r="O22" s="71" t="n">
        <f aca="false">(dw!R22*100)/dw!$AB22</f>
        <v>0.605280250248145</v>
      </c>
      <c r="P22" s="71" t="n">
        <f aca="false">(dw!S22*100)/dw!$AB22</f>
        <v>3.59123646112358</v>
      </c>
      <c r="Q22" s="71" t="n">
        <f aca="false">(dw!T22*100)/dw!$AB22</f>
        <v>3.29634608224924</v>
      </c>
      <c r="R22" s="71" t="n">
        <f aca="false">(dw!U22*100)/dw!$AB22</f>
        <v>0</v>
      </c>
      <c r="S22" s="71" t="n">
        <f aca="false">(dw!V22*100)/dw!$AB22</f>
        <v>0</v>
      </c>
      <c r="T22" s="71" t="n">
        <f aca="false">(dw!W22*100)/dw!$AB22</f>
        <v>0</v>
      </c>
      <c r="U22" s="71" t="n">
        <f aca="false">(dw!X22*100)/dw!$AB22</f>
        <v>13.6088373336462</v>
      </c>
      <c r="V22" s="71" t="n">
        <f aca="false">(dw!Y22*100)/dw!$AB22</f>
        <v>1.53927482423914</v>
      </c>
      <c r="W22" s="71" t="n">
        <f aca="false">(dw!Z22*100)/dw!$AB22</f>
        <v>4.80966778617892</v>
      </c>
      <c r="X22" s="71" t="n">
        <f aca="false">(dw!AA22*100)/dw!$AB22</f>
        <v>0</v>
      </c>
      <c r="Y22" s="71" t="n">
        <f aca="false">SUM(H22:X22)</f>
        <v>100</v>
      </c>
      <c r="Z22" s="14" t="n">
        <f aca="false">SUM(H22:L22)</f>
        <v>64.9660982446349</v>
      </c>
      <c r="AA22" s="14" t="n">
        <f aca="false">SUM(M22:R22)</f>
        <v>15.0761218113009</v>
      </c>
      <c r="AB22" s="13" t="n">
        <f aca="false">(I22)/(H22+I22)</f>
        <v>0.0695080456011411</v>
      </c>
      <c r="AC22" s="13" t="n">
        <f aca="false">U22/(Z22+U22)</f>
        <v>0.173195653722022</v>
      </c>
      <c r="AD22" s="13" t="n">
        <f aca="false">U22/(U22+AA22)</f>
        <v>0.474424149076867</v>
      </c>
      <c r="AE22" s="13" t="n">
        <f aca="false">Z22/(Z22+AA22)</f>
        <v>0.811647880321595</v>
      </c>
      <c r="AF22" s="13" t="n">
        <f aca="false">(H22+I22)/(H22+I22+V22)</f>
        <v>0.970184146982637</v>
      </c>
      <c r="AG22" s="13" t="n">
        <f aca="false">(H22)/V22</f>
        <v>30.2774682490872</v>
      </c>
      <c r="AH22" s="13" t="n">
        <f aca="false">(H22+I22)/(V22+U22)</f>
        <v>3.3064700204568</v>
      </c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customFormat="false" ht="15" hidden="false" customHeight="false" outlineLevel="0" collapsed="false">
      <c r="A23" s="7" t="s">
        <v>67</v>
      </c>
      <c r="B23" s="70" t="n">
        <v>41404</v>
      </c>
      <c r="C23" s="9" t="n">
        <f aca="false">dw!C23</f>
        <v>51.041095890411</v>
      </c>
      <c r="D23" s="10" t="s">
        <v>45</v>
      </c>
      <c r="E23" s="11" t="n">
        <v>1.78</v>
      </c>
      <c r="F23" s="11" t="n">
        <v>28</v>
      </c>
      <c r="G23" s="11" t="n">
        <v>6.35714285714286</v>
      </c>
      <c r="H23" s="71" t="n">
        <f aca="false">(dw!K23*100)/dw!$AB23</f>
        <v>45.8201991203167</v>
      </c>
      <c r="I23" s="71" t="n">
        <f aca="false">(dw!L23*100)/dw!$AB23</f>
        <v>12.7151430164889</v>
      </c>
      <c r="J23" s="71" t="n">
        <f aca="false">(dw!M23*100)/dw!$AB23</f>
        <v>8.40310178040836</v>
      </c>
      <c r="K23" s="71" t="n">
        <f aca="false">(dw!N23*100)/dw!$AB23</f>
        <v>4.43436482207917</v>
      </c>
      <c r="L23" s="71" t="n">
        <f aca="false">(dw!O23*100)/dw!$AB23</f>
        <v>0</v>
      </c>
      <c r="M23" s="71" t="n">
        <f aca="false">(dw!P23*100)/dw!$AB23</f>
        <v>6.25192559940153</v>
      </c>
      <c r="N23" s="71" t="n">
        <f aca="false">(dw!Q23*100)/dw!$AB23</f>
        <v>0</v>
      </c>
      <c r="O23" s="71" t="n">
        <f aca="false">(dw!R23*100)/dw!$AB23</f>
        <v>2.35667401749167</v>
      </c>
      <c r="P23" s="71" t="n">
        <f aca="false">(dw!S23*100)/dw!$AB23</f>
        <v>1.1614225844274</v>
      </c>
      <c r="Q23" s="71" t="n">
        <f aca="false">(dw!T23*100)/dw!$AB23</f>
        <v>1.98596842917108</v>
      </c>
      <c r="R23" s="71" t="n">
        <f aca="false">(dw!U23*100)/dw!$AB23</f>
        <v>0</v>
      </c>
      <c r="S23" s="71" t="n">
        <f aca="false">(dw!V23*100)/dw!$AB23</f>
        <v>0</v>
      </c>
      <c r="T23" s="71" t="n">
        <f aca="false">(dw!W23*100)/dw!$AB23</f>
        <v>0</v>
      </c>
      <c r="U23" s="71" t="n">
        <f aca="false">(dw!X23*100)/dw!$AB23</f>
        <v>12.8055058688251</v>
      </c>
      <c r="V23" s="71" t="n">
        <f aca="false">(dw!Y23*100)/dw!$AB23</f>
        <v>1.69434691214422</v>
      </c>
      <c r="W23" s="71" t="n">
        <f aca="false">(dw!Z23*100)/dw!$AB23</f>
        <v>2.37134784924594</v>
      </c>
      <c r="X23" s="71" t="n">
        <f aca="false">(dw!AA23*100)/dw!$AB23</f>
        <v>0</v>
      </c>
      <c r="Y23" s="71" t="n">
        <f aca="false">SUM(H23:X23)</f>
        <v>100</v>
      </c>
      <c r="Z23" s="14" t="n">
        <f aca="false">SUM(H23:L23)</f>
        <v>71.3728087392931</v>
      </c>
      <c r="AA23" s="14" t="n">
        <f aca="false">SUM(M23:R23)</f>
        <v>11.7559906304917</v>
      </c>
      <c r="AB23" s="13" t="n">
        <f aca="false">(I23)/(H23+I23)</f>
        <v>0.217221639992669</v>
      </c>
      <c r="AC23" s="13" t="n">
        <f aca="false">U23/(Z23+U23)</f>
        <v>0.152123571592512</v>
      </c>
      <c r="AD23" s="13" t="n">
        <f aca="false">U23/(U23+AA23)</f>
        <v>0.521365050748487</v>
      </c>
      <c r="AE23" s="13" t="n">
        <f aca="false">Z23/(Z23+AA23)</f>
        <v>0.858581012601937</v>
      </c>
      <c r="AF23" s="13" t="n">
        <f aca="false">(H23+I23)/(H23+I23+V23)</f>
        <v>0.971868576130832</v>
      </c>
      <c r="AG23" s="13" t="n">
        <f aca="false">(H23)/V23</f>
        <v>27.0429855845345</v>
      </c>
      <c r="AH23" s="13" t="n">
        <f aca="false">(H23+I23)/(V23+U23)</f>
        <v>4.03696113478006</v>
      </c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customFormat="false" ht="15" hidden="false" customHeight="false" outlineLevel="0" collapsed="false">
      <c r="A24" s="21" t="s">
        <v>68</v>
      </c>
      <c r="B24" s="72" t="n">
        <v>41494</v>
      </c>
      <c r="C24" s="9" t="n">
        <f aca="false">dw!C24</f>
        <v>121.369863013699</v>
      </c>
      <c r="D24" s="22" t="s">
        <v>45</v>
      </c>
      <c r="E24" s="20"/>
      <c r="F24" s="20"/>
      <c r="G24" s="23"/>
      <c r="H24" s="71" t="n">
        <f aca="false">(dw!K24*100)/dw!$AB24</f>
        <v>42.6366117351555</v>
      </c>
      <c r="I24" s="71" t="n">
        <f aca="false">(dw!L24*100)/dw!$AB24</f>
        <v>1.61609704212413</v>
      </c>
      <c r="J24" s="71" t="n">
        <f aca="false">(dw!M24*100)/dw!$AB24</f>
        <v>24.1582766668007</v>
      </c>
      <c r="K24" s="71" t="n">
        <f aca="false">(dw!N24*100)/dw!$AB24</f>
        <v>16.977229721203</v>
      </c>
      <c r="L24" s="71" t="n">
        <f aca="false">(dw!O24*100)/dw!$AB24</f>
        <v>0</v>
      </c>
      <c r="M24" s="71" t="n">
        <f aca="false">(dw!P24*100)/dw!$AB24</f>
        <v>1.919788052795</v>
      </c>
      <c r="N24" s="71" t="n">
        <f aca="false">(dw!Q24*100)/dw!$AB24</f>
        <v>0</v>
      </c>
      <c r="O24" s="71" t="n">
        <f aca="false">(dw!R24*100)/dw!$AB24</f>
        <v>0.421647264345348</v>
      </c>
      <c r="P24" s="71" t="n">
        <f aca="false">(dw!S24*100)/dw!$AB24</f>
        <v>1.69045561391165</v>
      </c>
      <c r="Q24" s="71" t="n">
        <f aca="false">(dw!T24*100)/dw!$AB24</f>
        <v>0.635362338483878</v>
      </c>
      <c r="R24" s="71" t="n">
        <f aca="false">(dw!U24*100)/dw!$AB24</f>
        <v>0.0693260731026875</v>
      </c>
      <c r="S24" s="71" t="n">
        <f aca="false">(dw!V24*100)/dw!$AB24</f>
        <v>0.0605657784106206</v>
      </c>
      <c r="T24" s="71" t="n">
        <f aca="false">(dw!W24*100)/dw!$AB24</f>
        <v>0</v>
      </c>
      <c r="U24" s="71" t="n">
        <f aca="false">(dw!X24*100)/dw!$AB24</f>
        <v>5.30888349303937</v>
      </c>
      <c r="V24" s="71" t="n">
        <f aca="false">(dw!Y24*100)/dw!$AB24</f>
        <v>0</v>
      </c>
      <c r="W24" s="71" t="n">
        <f aca="false">(dw!Z24*100)/dw!$AB24</f>
        <v>4.50575622062815</v>
      </c>
      <c r="X24" s="71" t="n">
        <f aca="false">(dw!AA24*100)/dw!$AB24</f>
        <v>0</v>
      </c>
      <c r="Y24" s="71" t="n">
        <f aca="false">SUM(H24:X24)</f>
        <v>100</v>
      </c>
      <c r="Z24" s="14" t="n">
        <f aca="false">SUM(H24:L24)</f>
        <v>85.3882151652833</v>
      </c>
      <c r="AA24" s="14" t="n">
        <f aca="false">SUM(M24:R24)</f>
        <v>4.73657934263856</v>
      </c>
      <c r="AB24" s="13" t="n">
        <f aca="false">(I24)/(H24+I24)</f>
        <v>0.0365197314871236</v>
      </c>
      <c r="AC24" s="13" t="n">
        <f aca="false">U24/(Z24+U24)</f>
        <v>0.0585342152237877</v>
      </c>
      <c r="AD24" s="13" t="n">
        <f aca="false">U24/(U24+AA24)</f>
        <v>0.528485703434599</v>
      </c>
      <c r="AE24" s="13" t="n">
        <f aca="false">Z24/(Z24+AA24)</f>
        <v>0.94744421478573</v>
      </c>
      <c r="AF24" s="13" t="n">
        <f aca="false">(H24+I24)/(H24+I24+V24)</f>
        <v>1</v>
      </c>
      <c r="AG24" s="13"/>
      <c r="AH24" s="13" t="n">
        <f aca="false">(H24+I24)/(V24+U24)</f>
        <v>8.3355961447074</v>
      </c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customFormat="false" ht="15" hidden="false" customHeight="false" outlineLevel="0" collapsed="false">
      <c r="A25" s="24" t="s">
        <v>69</v>
      </c>
      <c r="B25" s="73" t="n">
        <v>41597</v>
      </c>
      <c r="C25" s="9" t="n">
        <f aca="false">dw!C25</f>
        <v>311.095890410959</v>
      </c>
      <c r="D25" s="22" t="s">
        <v>45</v>
      </c>
      <c r="E25" s="20"/>
      <c r="F25" s="20"/>
      <c r="G25" s="23"/>
      <c r="H25" s="71" t="n">
        <f aca="false">(dw!K25*100)/dw!$AB25</f>
        <v>46.4235560205089</v>
      </c>
      <c r="I25" s="71" t="n">
        <f aca="false">(dw!L25*100)/dw!$AB25</f>
        <v>0.899568067550415</v>
      </c>
      <c r="J25" s="71" t="n">
        <f aca="false">(dw!M25*100)/dw!$AB25</f>
        <v>11.8748504807651</v>
      </c>
      <c r="K25" s="71" t="n">
        <f aca="false">(dw!N25*100)/dw!$AB25</f>
        <v>8.60009605134088</v>
      </c>
      <c r="L25" s="71" t="n">
        <f aca="false">(dw!O25*100)/dw!$AB25</f>
        <v>0</v>
      </c>
      <c r="M25" s="71" t="n">
        <f aca="false">(dw!P25*100)/dw!$AB25</f>
        <v>7.43103776886967</v>
      </c>
      <c r="N25" s="71" t="n">
        <f aca="false">(dw!Q25*100)/dw!$AB25</f>
        <v>0</v>
      </c>
      <c r="O25" s="71" t="n">
        <f aca="false">(dw!R25*100)/dw!$AB25</f>
        <v>0.20528468169034</v>
      </c>
      <c r="P25" s="71" t="n">
        <f aca="false">(dw!S25*100)/dw!$AB25</f>
        <v>1.4498700051094</v>
      </c>
      <c r="Q25" s="71" t="n">
        <f aca="false">(dw!T25*100)/dw!$AB25</f>
        <v>0.566878561802096</v>
      </c>
      <c r="R25" s="71" t="n">
        <f aca="false">(dw!U25*100)/dw!$AB25</f>
        <v>0.013210614969223</v>
      </c>
      <c r="S25" s="71" t="n">
        <f aca="false">(dw!V25*100)/dw!$AB25</f>
        <v>0.000708648882455008</v>
      </c>
      <c r="T25" s="71" t="n">
        <f aca="false">(dw!W25*100)/dw!$AB25</f>
        <v>0.00288708803963152</v>
      </c>
      <c r="U25" s="71" t="n">
        <f aca="false">(dw!X25*100)/dw!$AB25</f>
        <v>19.681844387022</v>
      </c>
      <c r="V25" s="71" t="n">
        <f aca="false">(dw!Y25*100)/dw!$AB25</f>
        <v>0</v>
      </c>
      <c r="W25" s="71" t="n">
        <f aca="false">(dw!Z25*100)/dw!$AB25</f>
        <v>2.85020762344992</v>
      </c>
      <c r="X25" s="71" t="n">
        <f aca="false">(dw!AA25*100)/dw!$AB25</f>
        <v>0</v>
      </c>
      <c r="Y25" s="71" t="n">
        <f aca="false">SUM(H25:X25)</f>
        <v>100</v>
      </c>
      <c r="Z25" s="14" t="n">
        <f aca="false">SUM(H25:L25)</f>
        <v>67.7980706201653</v>
      </c>
      <c r="AA25" s="14" t="n">
        <f aca="false">SUM(M25:R25)</f>
        <v>9.66628163244073</v>
      </c>
      <c r="AB25" s="13" t="n">
        <f aca="false">(I25)/(H25+I25)</f>
        <v>0.019009059204893</v>
      </c>
      <c r="AC25" s="13" t="n">
        <f aca="false">U25/(Z25+U25)</f>
        <v>0.224987008565394</v>
      </c>
      <c r="AD25" s="13" t="n">
        <f aca="false">U25/(U25+AA25)</f>
        <v>0.670633769732678</v>
      </c>
      <c r="AE25" s="13" t="n">
        <f aca="false">Z25/(Z25+AA25)</f>
        <v>0.875216388553542</v>
      </c>
      <c r="AF25" s="13" t="n">
        <f aca="false">(H25+I25)/(H25+I25+V25)</f>
        <v>1</v>
      </c>
      <c r="AG25" s="13"/>
      <c r="AH25" s="13" t="n">
        <f aca="false">(H25+I25)/(V25+U25)</f>
        <v>2.40440495095387</v>
      </c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customFormat="false" ht="15" hidden="false" customHeight="false" outlineLevel="0" collapsed="false">
      <c r="A26" s="21" t="s">
        <v>70</v>
      </c>
      <c r="B26" s="72" t="n">
        <v>41705</v>
      </c>
      <c r="C26" s="9" t="n">
        <f aca="false">dw!C26</f>
        <v>225.123287671233</v>
      </c>
      <c r="D26" s="22" t="s">
        <v>45</v>
      </c>
      <c r="E26" s="20"/>
      <c r="F26" s="20"/>
      <c r="G26" s="23"/>
      <c r="H26" s="71" t="n">
        <f aca="false">(dw!K26*100)/dw!$AB26</f>
        <v>60.2884848732283</v>
      </c>
      <c r="I26" s="71" t="n">
        <f aca="false">(dw!L26*100)/dw!$AB26</f>
        <v>1.1819622087791</v>
      </c>
      <c r="J26" s="71" t="n">
        <f aca="false">(dw!M26*100)/dw!$AB26</f>
        <v>14.5272778930369</v>
      </c>
      <c r="K26" s="71" t="n">
        <f aca="false">(dw!N26*100)/dw!$AB26</f>
        <v>7.86654127193699</v>
      </c>
      <c r="L26" s="71" t="n">
        <f aca="false">(dw!O26*100)/dw!$AB26</f>
        <v>0</v>
      </c>
      <c r="M26" s="71" t="n">
        <f aca="false">(dw!P26*100)/dw!$AB26</f>
        <v>1.35162200001046</v>
      </c>
      <c r="N26" s="71" t="n">
        <f aca="false">(dw!Q26*100)/dw!$AB26</f>
        <v>0</v>
      </c>
      <c r="O26" s="71" t="n">
        <f aca="false">(dw!R26*100)/dw!$AB26</f>
        <v>0.242848865025857</v>
      </c>
      <c r="P26" s="71" t="n">
        <f aca="false">(dw!S26*100)/dw!$AB26</f>
        <v>1.33463599975467</v>
      </c>
      <c r="Q26" s="71" t="n">
        <f aca="false">(dw!T26*100)/dw!$AB26</f>
        <v>0.414380610390545</v>
      </c>
      <c r="R26" s="71" t="n">
        <f aca="false">(dw!U26*100)/dw!$AB26</f>
        <v>0.0327225348276884</v>
      </c>
      <c r="S26" s="71" t="n">
        <f aca="false">(dw!V26*100)/dw!$AB26</f>
        <v>0.0239126216048492</v>
      </c>
      <c r="T26" s="71" t="n">
        <f aca="false">(dw!W26*100)/dw!$AB26</f>
        <v>0</v>
      </c>
      <c r="U26" s="71" t="n">
        <f aca="false">(dw!X26*100)/dw!$AB26</f>
        <v>7.96226760694883</v>
      </c>
      <c r="V26" s="71" t="n">
        <f aca="false">(dw!Y26*100)/dw!$AB26</f>
        <v>0</v>
      </c>
      <c r="W26" s="71" t="n">
        <f aca="false">(dw!Z26*100)/dw!$AB26</f>
        <v>4.77334351445585</v>
      </c>
      <c r="X26" s="71" t="n">
        <f aca="false">(dw!AA26*100)/dw!$AB26</f>
        <v>0</v>
      </c>
      <c r="Y26" s="71" t="n">
        <f aca="false">SUM(H26:X26)</f>
        <v>100</v>
      </c>
      <c r="Z26" s="14" t="n">
        <f aca="false">SUM(H26:L26)</f>
        <v>83.8642662469812</v>
      </c>
      <c r="AA26" s="14" t="n">
        <f aca="false">SUM(M26:R26)</f>
        <v>3.37621001000922</v>
      </c>
      <c r="AB26" s="13" t="n">
        <f aca="false">(I26)/(H26+I26)</f>
        <v>0.0192281375016233</v>
      </c>
      <c r="AC26" s="13" t="n">
        <f aca="false">U26/(Z26+U26)</f>
        <v>0.0867098786459101</v>
      </c>
      <c r="AD26" s="13" t="n">
        <f aca="false">U26/(U26+AA26)</f>
        <v>0.702234274823659</v>
      </c>
      <c r="AE26" s="13" t="n">
        <f aca="false">Z26/(Z26+AA26)</f>
        <v>0.961299958977027</v>
      </c>
      <c r="AF26" s="13" t="n">
        <f aca="false">(H26+I26)/(H26+I26+V26)</f>
        <v>1</v>
      </c>
      <c r="AG26" s="13"/>
      <c r="AH26" s="13" t="n">
        <f aca="false">(H26+I26)/(V26+U26)</f>
        <v>7.72021867594112</v>
      </c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customFormat="false" ht="15" hidden="false" customHeight="false" outlineLevel="0" collapsed="false">
      <c r="A27" s="25" t="n">
        <v>129</v>
      </c>
      <c r="B27" s="74" t="n">
        <v>39417</v>
      </c>
      <c r="C27" s="75" t="n">
        <f aca="false">dw!C27</f>
        <v>3.53858734272796</v>
      </c>
      <c r="D27" s="28" t="s">
        <v>71</v>
      </c>
      <c r="E27" s="30"/>
      <c r="F27" s="30" t="n">
        <v>45.98</v>
      </c>
      <c r="G27" s="30"/>
      <c r="H27" s="76" t="n">
        <f aca="false">(dw!K27*100)/dw!$AB27</f>
        <v>0.231040285706612</v>
      </c>
      <c r="I27" s="76" t="n">
        <f aca="false">(dw!L27*100)/dw!$AB27</f>
        <v>0.281620181825772</v>
      </c>
      <c r="J27" s="76" t="n">
        <f aca="false">(dw!M27*100)/dw!$AB27</f>
        <v>3.29444548831085</v>
      </c>
      <c r="K27" s="76" t="n">
        <f aca="false">(dw!N27*100)/dw!$AB27</f>
        <v>0</v>
      </c>
      <c r="L27" s="76" t="n">
        <f aca="false">(dw!O27*100)/dw!$AB27</f>
        <v>0</v>
      </c>
      <c r="M27" s="76" t="n">
        <f aca="false">(dw!P27*100)/dw!$AB27</f>
        <v>24.5436188879158</v>
      </c>
      <c r="N27" s="76" t="n">
        <f aca="false">(dw!Q27*100)/dw!$AB27</f>
        <v>0</v>
      </c>
      <c r="O27" s="76" t="n">
        <f aca="false">(dw!R27*100)/dw!$AB27</f>
        <v>14.0645368638471</v>
      </c>
      <c r="P27" s="76" t="n">
        <f aca="false">(dw!S27*100)/dw!$AB27</f>
        <v>7.4536829173033</v>
      </c>
      <c r="Q27" s="76" t="n">
        <f aca="false">(dw!T27*100)/dw!$AB27</f>
        <v>22.2539792735398</v>
      </c>
      <c r="R27" s="76" t="n">
        <f aca="false">(dw!U27*100)/dw!$AB27</f>
        <v>0</v>
      </c>
      <c r="S27" s="76" t="n">
        <f aca="false">(dw!V27*100)/dw!$AB27</f>
        <v>0</v>
      </c>
      <c r="T27" s="76" t="n">
        <f aca="false">(dw!W27*100)/dw!$AB27</f>
        <v>0</v>
      </c>
      <c r="U27" s="76" t="n">
        <f aca="false">(dw!X27*100)/dw!$AB27</f>
        <v>25.5868599592143</v>
      </c>
      <c r="V27" s="76" t="n">
        <f aca="false">(dw!Y27*100)/dw!$AB27</f>
        <v>1.23980965210098</v>
      </c>
      <c r="W27" s="76" t="n">
        <f aca="false">(dw!Z27*100)/dw!$AB27</f>
        <v>0.638600804196656</v>
      </c>
      <c r="X27" s="76" t="n">
        <f aca="false">(dw!AA27*100)/dw!$AB27</f>
        <v>0.411805686038856</v>
      </c>
      <c r="Y27" s="76" t="n">
        <f aca="false">SUM(H27:X27)</f>
        <v>100</v>
      </c>
      <c r="Z27" s="77" t="n">
        <f aca="false">SUM(H27:L27)</f>
        <v>3.80710595584323</v>
      </c>
      <c r="AA27" s="77" t="n">
        <f aca="false">SUM(M27:R27)</f>
        <v>68.315817942606</v>
      </c>
      <c r="AB27" s="77" t="n">
        <f aca="false">(I27)/(H27+I27)</f>
        <v>0.549330794280491</v>
      </c>
      <c r="AC27" s="77" t="n">
        <f aca="false">U27/(Z27+U27)</f>
        <v>0.870480017332639</v>
      </c>
      <c r="AD27" s="77" t="n">
        <f aca="false">U27/(U27+AA27)</f>
        <v>0.272482750555491</v>
      </c>
      <c r="AE27" s="77" t="n">
        <f aca="false">Z27/(Z27+AA27)</f>
        <v>0.0527863507198312</v>
      </c>
      <c r="AF27" s="77" t="n">
        <f aca="false">(H27+I27)/(H27+I27+V27)</f>
        <v>0.29253592502886</v>
      </c>
      <c r="AG27" s="77" t="n">
        <f aca="false">(H27)/V27</f>
        <v>0.186351417183348</v>
      </c>
      <c r="AH27" s="77" t="n">
        <f aca="false">(H27+I27)/(V27+U27)</f>
        <v>0.0191101047934832</v>
      </c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customFormat="false" ht="15" hidden="false" customHeight="false" outlineLevel="0" collapsed="false">
      <c r="A28" s="25" t="n">
        <v>131</v>
      </c>
      <c r="B28" s="74" t="n">
        <v>39430</v>
      </c>
      <c r="C28" s="75" t="n">
        <f aca="false">dw!C28</f>
        <v>3.42039888198792</v>
      </c>
      <c r="D28" s="28" t="s">
        <v>71</v>
      </c>
      <c r="E28" s="30"/>
      <c r="F28" s="30" t="n">
        <v>47.85</v>
      </c>
      <c r="G28" s="30"/>
      <c r="H28" s="76" t="n">
        <f aca="false">(dw!K28*100)/dw!$AB28</f>
        <v>1.18854522801197</v>
      </c>
      <c r="I28" s="76" t="n">
        <f aca="false">(dw!L28*100)/dw!$AB28</f>
        <v>1.23681436483495</v>
      </c>
      <c r="J28" s="76" t="n">
        <f aca="false">(dw!M28*100)/dw!$AB28</f>
        <v>1.26718236482291</v>
      </c>
      <c r="K28" s="76" t="n">
        <f aca="false">(dw!N28*100)/dw!$AB28</f>
        <v>0</v>
      </c>
      <c r="L28" s="76" t="n">
        <f aca="false">(dw!O28*100)/dw!$AB28</f>
        <v>0</v>
      </c>
      <c r="M28" s="76" t="n">
        <f aca="false">(dw!P28*100)/dw!$AB28</f>
        <v>18.803715162827</v>
      </c>
      <c r="N28" s="76" t="n">
        <f aca="false">(dw!Q28*100)/dw!$AB28</f>
        <v>0</v>
      </c>
      <c r="O28" s="76" t="n">
        <f aca="false">(dw!R28*100)/dw!$AB28</f>
        <v>17.9810526244533</v>
      </c>
      <c r="P28" s="76" t="n">
        <f aca="false">(dw!S28*100)/dw!$AB28</f>
        <v>10.7181176428114</v>
      </c>
      <c r="Q28" s="76" t="n">
        <f aca="false">(dw!T28*100)/dw!$AB28</f>
        <v>16.4100022225991</v>
      </c>
      <c r="R28" s="76" t="n">
        <f aca="false">(dw!U28*100)/dw!$AB28</f>
        <v>0</v>
      </c>
      <c r="S28" s="76" t="n">
        <f aca="false">(dw!V28*100)/dw!$AB28</f>
        <v>0</v>
      </c>
      <c r="T28" s="76" t="n">
        <f aca="false">(dw!W28*100)/dw!$AB28</f>
        <v>0</v>
      </c>
      <c r="U28" s="76" t="n">
        <f aca="false">(dw!X28*100)/dw!$AB28</f>
        <v>26.7525156550331</v>
      </c>
      <c r="V28" s="76" t="n">
        <f aca="false">(dw!Y28*100)/dw!$AB28</f>
        <v>3.34800148474135</v>
      </c>
      <c r="W28" s="76" t="n">
        <f aca="false">(dw!Z28*100)/dw!$AB28</f>
        <v>2.2940532498649</v>
      </c>
      <c r="X28" s="76" t="n">
        <f aca="false">(dw!AA28*100)/dw!$AB28</f>
        <v>0</v>
      </c>
      <c r="Y28" s="76" t="n">
        <f aca="false">SUM(H28:X28)</f>
        <v>100</v>
      </c>
      <c r="Z28" s="77" t="n">
        <f aca="false">SUM(H28:L28)</f>
        <v>3.69254195766983</v>
      </c>
      <c r="AA28" s="77" t="n">
        <f aca="false">SUM(M28:R28)</f>
        <v>63.9128876526909</v>
      </c>
      <c r="AB28" s="77" t="n">
        <f aca="false">(I28)/(H28+I28)</f>
        <v>0.509950923765147</v>
      </c>
      <c r="AC28" s="77" t="n">
        <f aca="false">U28/(Z28+U28)</f>
        <v>0.878714568234906</v>
      </c>
      <c r="AD28" s="77" t="n">
        <f aca="false">U28/(U28+AA28)</f>
        <v>0.295068622418558</v>
      </c>
      <c r="AE28" s="77" t="n">
        <f aca="false">Z28/(Z28+AA28)</f>
        <v>0.0546190147588965</v>
      </c>
      <c r="AF28" s="77" t="n">
        <f aca="false">(H28+I28)/(H28+I28+V28)</f>
        <v>0.420094908364899</v>
      </c>
      <c r="AG28" s="77" t="n">
        <f aca="false">(H28)/V28</f>
        <v>0.355001404099972</v>
      </c>
      <c r="AH28" s="77" t="n">
        <f aca="false">(H28+I28)/(V28+U28)</f>
        <v>0.0805753463166279</v>
      </c>
      <c r="AI28" s="0"/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customFormat="false" ht="15" hidden="false" customHeight="false" outlineLevel="0" collapsed="false">
      <c r="A29" s="25" t="n">
        <v>134</v>
      </c>
      <c r="B29" s="74" t="n">
        <v>39465</v>
      </c>
      <c r="C29" s="75" t="n">
        <f aca="false">dw!C29</f>
        <v>0.493380323584876</v>
      </c>
      <c r="D29" s="28" t="s">
        <v>71</v>
      </c>
      <c r="E29" s="30"/>
      <c r="F29" s="30" t="n">
        <v>43.26</v>
      </c>
      <c r="G29" s="30"/>
      <c r="H29" s="76" t="n">
        <f aca="false">(dw!K29*100)/dw!$AB29</f>
        <v>0.293074115267981</v>
      </c>
      <c r="I29" s="76" t="n">
        <f aca="false">(dw!L29*100)/dw!$AB29</f>
        <v>0.443310633045518</v>
      </c>
      <c r="J29" s="76" t="n">
        <f aca="false">(dw!M29*100)/dw!$AB29</f>
        <v>0.568371603872166</v>
      </c>
      <c r="K29" s="76" t="n">
        <f aca="false">(dw!N29*100)/dw!$AB29</f>
        <v>0</v>
      </c>
      <c r="L29" s="76" t="n">
        <f aca="false">(dw!O29*100)/dw!$AB29</f>
        <v>0</v>
      </c>
      <c r="M29" s="76" t="n">
        <f aca="false">(dw!P29*100)/dw!$AB29</f>
        <v>25.5753769160135</v>
      </c>
      <c r="N29" s="76" t="n">
        <f aca="false">(dw!Q29*100)/dw!$AB29</f>
        <v>0</v>
      </c>
      <c r="O29" s="76" t="n">
        <f aca="false">(dw!R29*100)/dw!$AB29</f>
        <v>20.2401308048391</v>
      </c>
      <c r="P29" s="76" t="n">
        <f aca="false">(dw!S29*100)/dw!$AB29</f>
        <v>8.51716619411989</v>
      </c>
      <c r="Q29" s="76" t="n">
        <f aca="false">(dw!T29*100)/dw!$AB29</f>
        <v>14.7834270931078</v>
      </c>
      <c r="R29" s="76" t="n">
        <f aca="false">(dw!U29*100)/dw!$AB29</f>
        <v>0</v>
      </c>
      <c r="S29" s="76" t="n">
        <f aca="false">(dw!V29*100)/dw!$AB29</f>
        <v>0</v>
      </c>
      <c r="T29" s="76" t="n">
        <f aca="false">(dw!W29*100)/dw!$AB29</f>
        <v>0.851692596943524</v>
      </c>
      <c r="U29" s="76" t="n">
        <f aca="false">(dw!X29*100)/dw!$AB29</f>
        <v>27.0364123976943</v>
      </c>
      <c r="V29" s="76" t="n">
        <f aca="false">(dw!Y29*100)/dw!$AB29</f>
        <v>1.33420789852325</v>
      </c>
      <c r="W29" s="76" t="n">
        <f aca="false">(dw!Z29*100)/dw!$AB29</f>
        <v>0.356829746572999</v>
      </c>
      <c r="X29" s="76" t="n">
        <f aca="false">(dw!AA29*100)/dw!$AB29</f>
        <v>0</v>
      </c>
      <c r="Y29" s="76" t="n">
        <f aca="false">SUM(H29:X29)</f>
        <v>100</v>
      </c>
      <c r="Z29" s="77" t="n">
        <f aca="false">SUM(H29:L29)</f>
        <v>1.30475635218567</v>
      </c>
      <c r="AA29" s="77" t="n">
        <f aca="false">SUM(M29:R29)</f>
        <v>69.1161010080803</v>
      </c>
      <c r="AB29" s="77" t="n">
        <f aca="false">(I29)/(H29+I29)</f>
        <v>0.602009525673648</v>
      </c>
      <c r="AC29" s="77" t="n">
        <f aca="false">U29/(Z29+U29)</f>
        <v>0.953962507202841</v>
      </c>
      <c r="AD29" s="77" t="n">
        <f aca="false">U29/(U29+AA29)</f>
        <v>0.281182586289736</v>
      </c>
      <c r="AE29" s="77" t="n">
        <f aca="false">Z29/(Z29+AA29)</f>
        <v>0.0185279816391707</v>
      </c>
      <c r="AF29" s="77" t="n">
        <f aca="false">(H29+I29)/(H29+I29+V29)</f>
        <v>0.355639603684711</v>
      </c>
      <c r="AG29" s="77" t="n">
        <f aca="false">(H29)/V29</f>
        <v>0.219661505221462</v>
      </c>
      <c r="AH29" s="77" t="n">
        <f aca="false">(H29+I29)/(V29+U29)</f>
        <v>0.0259558917156167</v>
      </c>
      <c r="AI29" s="0"/>
      <c r="AJ29" s="0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customFormat="false" ht="15" hidden="false" customHeight="false" outlineLevel="0" collapsed="false">
      <c r="A30" s="25" t="n">
        <v>142</v>
      </c>
      <c r="B30" s="74" t="n">
        <v>39545</v>
      </c>
      <c r="C30" s="75" t="n">
        <f aca="false">dw!C30</f>
        <v>7.06038611260178</v>
      </c>
      <c r="D30" s="28" t="s">
        <v>71</v>
      </c>
      <c r="E30" s="30"/>
      <c r="F30" s="30" t="n">
        <v>45.87</v>
      </c>
      <c r="G30" s="30"/>
      <c r="H30" s="76" t="n">
        <f aca="false">(dw!K30*100)/dw!$AB30</f>
        <v>0.247082177203084</v>
      </c>
      <c r="I30" s="76" t="n">
        <f aca="false">(dw!L30*100)/dw!$AB30</f>
        <v>0.384891248906231</v>
      </c>
      <c r="J30" s="76" t="n">
        <f aca="false">(dw!M30*100)/dw!$AB30</f>
        <v>0.172957524042159</v>
      </c>
      <c r="K30" s="76" t="n">
        <f aca="false">(dw!N30*100)/dw!$AB30</f>
        <v>0</v>
      </c>
      <c r="L30" s="76" t="n">
        <f aca="false">(dw!O30*100)/dw!$AB30</f>
        <v>0</v>
      </c>
      <c r="M30" s="76" t="n">
        <f aca="false">(dw!P30*100)/dw!$AB30</f>
        <v>22.5725770984998</v>
      </c>
      <c r="N30" s="76" t="n">
        <f aca="false">(dw!Q30*100)/dw!$AB30</f>
        <v>0</v>
      </c>
      <c r="O30" s="76" t="n">
        <f aca="false">(dw!R30*100)/dw!$AB30</f>
        <v>16.7801202540855</v>
      </c>
      <c r="P30" s="76" t="n">
        <f aca="false">(dw!S30*100)/dw!$AB30</f>
        <v>8.41497087113784</v>
      </c>
      <c r="Q30" s="76" t="n">
        <f aca="false">(dw!T30*100)/dw!$AB30</f>
        <v>15.9003456821428</v>
      </c>
      <c r="R30" s="76" t="n">
        <f aca="false">(dw!U30*100)/dw!$AB30</f>
        <v>0</v>
      </c>
      <c r="S30" s="76" t="n">
        <f aca="false">(dw!V30*100)/dw!$AB30</f>
        <v>0</v>
      </c>
      <c r="T30" s="76" t="n">
        <f aca="false">(dw!W30*100)/dw!$AB30</f>
        <v>0</v>
      </c>
      <c r="U30" s="76" t="n">
        <f aca="false">(dw!X30*100)/dw!$AB30</f>
        <v>27.3103575937315</v>
      </c>
      <c r="V30" s="76" t="n">
        <f aca="false">(dw!Y30*100)/dw!$AB30</f>
        <v>2.25229581366844</v>
      </c>
      <c r="W30" s="76" t="n">
        <f aca="false">(dw!Z30*100)/dw!$AB30</f>
        <v>5.96440173658265</v>
      </c>
      <c r="X30" s="76" t="n">
        <f aca="false">(dw!AA30*100)/dw!$AB30</f>
        <v>0</v>
      </c>
      <c r="Y30" s="76" t="n">
        <f aca="false">SUM(H30:X30)</f>
        <v>100</v>
      </c>
      <c r="Z30" s="77" t="n">
        <f aca="false">SUM(H30:L30)</f>
        <v>0.804930950151475</v>
      </c>
      <c r="AA30" s="77" t="n">
        <f aca="false">SUM(M30:R30)</f>
        <v>63.668013905866</v>
      </c>
      <c r="AB30" s="77" t="n">
        <f aca="false">(I30)/(H30+I30)</f>
        <v>0.609030748770209</v>
      </c>
      <c r="AC30" s="77" t="n">
        <f aca="false">U30/(Z30+U30)</f>
        <v>0.971370347172674</v>
      </c>
      <c r="AD30" s="77" t="n">
        <f aca="false">U30/(U30+AA30)</f>
        <v>0.300185166469509</v>
      </c>
      <c r="AE30" s="77" t="n">
        <f aca="false">Z30/(Z30+AA30)</f>
        <v>0.0124847864782517</v>
      </c>
      <c r="AF30" s="77" t="n">
        <f aca="false">(H30+I30)/(H30+I30+V30)</f>
        <v>0.219110413616591</v>
      </c>
      <c r="AG30" s="77" t="n">
        <f aca="false">(H30)/V30</f>
        <v>0.109702364895243</v>
      </c>
      <c r="AH30" s="77" t="n">
        <f aca="false">(H30+I30)/(V30+U30)</f>
        <v>0.0213774256796287</v>
      </c>
      <c r="AI30" s="0"/>
      <c r="AJ30" s="0"/>
      <c r="AK30" s="0"/>
      <c r="AL30" s="0"/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customFormat="false" ht="15" hidden="false" customHeight="false" outlineLevel="0" collapsed="false">
      <c r="A31" s="25" t="n">
        <v>148</v>
      </c>
      <c r="B31" s="74" t="n">
        <v>39570</v>
      </c>
      <c r="C31" s="75" t="n">
        <f aca="false">dw!C31</f>
        <v>3.38245179627073</v>
      </c>
      <c r="D31" s="28" t="s">
        <v>71</v>
      </c>
      <c r="E31" s="30"/>
      <c r="F31" s="30" t="n">
        <v>44.85</v>
      </c>
      <c r="G31" s="30"/>
      <c r="H31" s="76" t="n">
        <f aca="false">(dw!K31*100)/dw!$AB31</f>
        <v>0.520279546200173</v>
      </c>
      <c r="I31" s="76" t="n">
        <f aca="false">(dw!L31*100)/dw!$AB31</f>
        <v>0.849027611106876</v>
      </c>
      <c r="J31" s="76" t="n">
        <f aca="false">(dw!M31*100)/dw!$AB31</f>
        <v>1.52289539455264</v>
      </c>
      <c r="K31" s="76" t="n">
        <f aca="false">(dw!N31*100)/dw!$AB31</f>
        <v>0</v>
      </c>
      <c r="L31" s="76" t="n">
        <f aca="false">(dw!O31*100)/dw!$AB31</f>
        <v>0</v>
      </c>
      <c r="M31" s="76" t="n">
        <f aca="false">(dw!P31*100)/dw!$AB31</f>
        <v>23.3353952507254</v>
      </c>
      <c r="N31" s="76" t="n">
        <f aca="false">(dw!Q31*100)/dw!$AB31</f>
        <v>0</v>
      </c>
      <c r="O31" s="76" t="n">
        <f aca="false">(dw!R31*100)/dw!$AB31</f>
        <v>17.8307947717451</v>
      </c>
      <c r="P31" s="76" t="n">
        <f aca="false">(dw!S31*100)/dw!$AB31</f>
        <v>7.60206315996442</v>
      </c>
      <c r="Q31" s="76" t="n">
        <f aca="false">(dw!T31*100)/dw!$AB31</f>
        <v>19.4961895883801</v>
      </c>
      <c r="R31" s="76" t="n">
        <f aca="false">(dw!U31*100)/dw!$AB31</f>
        <v>0</v>
      </c>
      <c r="S31" s="76" t="n">
        <f aca="false">(dw!V31*100)/dw!$AB31</f>
        <v>0</v>
      </c>
      <c r="T31" s="76" t="n">
        <f aca="false">(dw!W31*100)/dw!$AB31</f>
        <v>0.157227335390162</v>
      </c>
      <c r="U31" s="76" t="n">
        <f aca="false">(dw!X31*100)/dw!$AB31</f>
        <v>24.6761156197796</v>
      </c>
      <c r="V31" s="76" t="n">
        <f aca="false">(dw!Y31*100)/dw!$AB31</f>
        <v>1.10059134773114</v>
      </c>
      <c r="W31" s="76" t="n">
        <f aca="false">(dw!Z31*100)/dw!$AB31</f>
        <v>2.594965703644</v>
      </c>
      <c r="X31" s="76" t="n">
        <f aca="false">(dw!AA31*100)/dw!$AB31</f>
        <v>0.314454670780324</v>
      </c>
      <c r="Y31" s="76" t="n">
        <f aca="false">SUM(H31:X31)</f>
        <v>100</v>
      </c>
      <c r="Z31" s="77" t="n">
        <f aca="false">SUM(H31:L31)</f>
        <v>2.89220255185969</v>
      </c>
      <c r="AA31" s="77" t="n">
        <f aca="false">SUM(M31:R31)</f>
        <v>68.264442770815</v>
      </c>
      <c r="AB31" s="77" t="n">
        <f aca="false">(I31)/(H31+I31)</f>
        <v>0.620041753653445</v>
      </c>
      <c r="AC31" s="77" t="n">
        <f aca="false">U31/(Z31+U31)</f>
        <v>0.895089626655752</v>
      </c>
      <c r="AD31" s="77" t="n">
        <f aca="false">U31/(U31+AA31)</f>
        <v>0.26550427549698</v>
      </c>
      <c r="AE31" s="77" t="n">
        <f aca="false">Z31/(Z31+AA31)</f>
        <v>0.0406455720157181</v>
      </c>
      <c r="AF31" s="77" t="n">
        <f aca="false">(H31+I31)/(H31+I31+V31)</f>
        <v>0.554398148148148</v>
      </c>
      <c r="AG31" s="77" t="n">
        <f aca="false">(H31)/V31</f>
        <v>0.472727272727273</v>
      </c>
      <c r="AH31" s="77" t="n">
        <f aca="false">(H31+I31)/(V31+U31)</f>
        <v>0.0531218808916491</v>
      </c>
      <c r="AI31" s="0"/>
      <c r="AJ31" s="0"/>
      <c r="AK31" s="0"/>
      <c r="AL31" s="0"/>
      <c r="AM31" s="0"/>
      <c r="AN31" s="0"/>
      <c r="AO31" s="0"/>
      <c r="AP31" s="0"/>
      <c r="AQ31" s="0"/>
      <c r="AR31" s="0"/>
      <c r="AS31" s="0"/>
      <c r="AT31" s="0"/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  <c r="JI31" s="0"/>
      <c r="JJ31" s="0"/>
      <c r="JK31" s="0"/>
      <c r="JL31" s="0"/>
      <c r="JM31" s="0"/>
      <c r="JN31" s="0"/>
      <c r="JO31" s="0"/>
      <c r="JP31" s="0"/>
      <c r="JQ31" s="0"/>
      <c r="JR31" s="0"/>
      <c r="JS31" s="0"/>
      <c r="JT31" s="0"/>
      <c r="JU31" s="0"/>
      <c r="JV31" s="0"/>
      <c r="JW31" s="0"/>
      <c r="JX31" s="0"/>
      <c r="JY31" s="0"/>
      <c r="JZ31" s="0"/>
      <c r="KA31" s="0"/>
      <c r="KB31" s="0"/>
      <c r="KC31" s="0"/>
      <c r="KD31" s="0"/>
      <c r="KE31" s="0"/>
      <c r="KF31" s="0"/>
      <c r="KG31" s="0"/>
      <c r="KH31" s="0"/>
      <c r="KI31" s="0"/>
      <c r="KJ31" s="0"/>
      <c r="KK31" s="0"/>
      <c r="KL31" s="0"/>
      <c r="KM31" s="0"/>
      <c r="KN31" s="0"/>
      <c r="KO31" s="0"/>
      <c r="KP31" s="0"/>
      <c r="KQ31" s="0"/>
      <c r="KR31" s="0"/>
      <c r="KS31" s="0"/>
      <c r="KT31" s="0"/>
      <c r="KU31" s="0"/>
      <c r="KV31" s="0"/>
      <c r="KW31" s="0"/>
      <c r="KX31" s="0"/>
      <c r="KY31" s="0"/>
      <c r="KZ31" s="0"/>
      <c r="LA31" s="0"/>
      <c r="LB31" s="0"/>
      <c r="LC31" s="0"/>
      <c r="LD31" s="0"/>
      <c r="LE31" s="0"/>
      <c r="LF31" s="0"/>
      <c r="LG31" s="0"/>
      <c r="LH31" s="0"/>
      <c r="LI31" s="0"/>
      <c r="LJ31" s="0"/>
      <c r="LK31" s="0"/>
      <c r="LL31" s="0"/>
      <c r="LM31" s="0"/>
      <c r="LN31" s="0"/>
      <c r="LO31" s="0"/>
      <c r="LP31" s="0"/>
      <c r="LQ31" s="0"/>
      <c r="LR31" s="0"/>
      <c r="LS31" s="0"/>
      <c r="LT31" s="0"/>
      <c r="LU31" s="0"/>
      <c r="LV31" s="0"/>
      <c r="LW31" s="0"/>
      <c r="LX31" s="0"/>
      <c r="LY31" s="0"/>
      <c r="LZ31" s="0"/>
      <c r="MA31" s="0"/>
      <c r="MB31" s="0"/>
      <c r="MC31" s="0"/>
      <c r="MD31" s="0"/>
      <c r="ME31" s="0"/>
      <c r="MF31" s="0"/>
      <c r="MG31" s="0"/>
      <c r="MH31" s="0"/>
      <c r="MI31" s="0"/>
      <c r="MJ31" s="0"/>
      <c r="MK31" s="0"/>
      <c r="ML31" s="0"/>
      <c r="MM31" s="0"/>
      <c r="MN31" s="0"/>
      <c r="MO31" s="0"/>
      <c r="MP31" s="0"/>
      <c r="MQ31" s="0"/>
      <c r="MR31" s="0"/>
      <c r="MS31" s="0"/>
      <c r="MT31" s="0"/>
      <c r="MU31" s="0"/>
      <c r="MV31" s="0"/>
      <c r="MW31" s="0"/>
      <c r="MX31" s="0"/>
      <c r="MY31" s="0"/>
      <c r="MZ31" s="0"/>
      <c r="NA31" s="0"/>
      <c r="NB31" s="0"/>
      <c r="NC31" s="0"/>
      <c r="ND31" s="0"/>
      <c r="NE31" s="0"/>
      <c r="NF31" s="0"/>
      <c r="NG31" s="0"/>
      <c r="NH31" s="0"/>
      <c r="NI31" s="0"/>
      <c r="NJ31" s="0"/>
      <c r="NK31" s="0"/>
      <c r="NL31" s="0"/>
      <c r="NM31" s="0"/>
      <c r="NN31" s="0"/>
      <c r="NO31" s="0"/>
      <c r="NP31" s="0"/>
      <c r="NQ31" s="0"/>
      <c r="NR31" s="0"/>
      <c r="NS31" s="0"/>
      <c r="NT31" s="0"/>
      <c r="NU31" s="0"/>
      <c r="NV31" s="0"/>
      <c r="NW31" s="0"/>
      <c r="NX31" s="0"/>
      <c r="NY31" s="0"/>
      <c r="NZ31" s="0"/>
      <c r="OA31" s="0"/>
      <c r="OB31" s="0"/>
      <c r="OC31" s="0"/>
      <c r="OD31" s="0"/>
      <c r="OE31" s="0"/>
      <c r="OF31" s="0"/>
      <c r="OG31" s="0"/>
      <c r="OH31" s="0"/>
      <c r="OI31" s="0"/>
      <c r="OJ31" s="0"/>
      <c r="OK31" s="0"/>
      <c r="OL31" s="0"/>
      <c r="OM31" s="0"/>
      <c r="ON31" s="0"/>
      <c r="OO31" s="0"/>
      <c r="OP31" s="0"/>
      <c r="OQ31" s="0"/>
      <c r="OR31" s="0"/>
      <c r="OS31" s="0"/>
      <c r="OT31" s="0"/>
      <c r="OU31" s="0"/>
      <c r="OV31" s="0"/>
      <c r="OW31" s="0"/>
      <c r="OX31" s="0"/>
      <c r="OY31" s="0"/>
      <c r="OZ31" s="0"/>
      <c r="PA31" s="0"/>
      <c r="PB31" s="0"/>
      <c r="PC31" s="0"/>
      <c r="PD31" s="0"/>
      <c r="PE31" s="0"/>
      <c r="PF31" s="0"/>
      <c r="PG31" s="0"/>
      <c r="PH31" s="0"/>
      <c r="PI31" s="0"/>
      <c r="PJ31" s="0"/>
      <c r="PK31" s="0"/>
      <c r="PL31" s="0"/>
      <c r="PM31" s="0"/>
      <c r="PN31" s="0"/>
      <c r="PO31" s="0"/>
      <c r="PP31" s="0"/>
      <c r="PQ31" s="0"/>
      <c r="PR31" s="0"/>
      <c r="PS31" s="0"/>
      <c r="PT31" s="0"/>
      <c r="PU31" s="0"/>
      <c r="PV31" s="0"/>
      <c r="PW31" s="0"/>
      <c r="PX31" s="0"/>
      <c r="PY31" s="0"/>
      <c r="PZ31" s="0"/>
      <c r="QA31" s="0"/>
      <c r="QB31" s="0"/>
      <c r="QC31" s="0"/>
      <c r="QD31" s="0"/>
      <c r="QE31" s="0"/>
      <c r="QF31" s="0"/>
      <c r="QG31" s="0"/>
      <c r="QH31" s="0"/>
      <c r="QI31" s="0"/>
      <c r="QJ31" s="0"/>
      <c r="QK31" s="0"/>
      <c r="QL31" s="0"/>
      <c r="QM31" s="0"/>
      <c r="QN31" s="0"/>
      <c r="QO31" s="0"/>
      <c r="QP31" s="0"/>
      <c r="QQ31" s="0"/>
      <c r="QR31" s="0"/>
      <c r="QS31" s="0"/>
      <c r="QT31" s="0"/>
      <c r="QU31" s="0"/>
      <c r="QV31" s="0"/>
      <c r="QW31" s="0"/>
      <c r="QX31" s="0"/>
      <c r="QY31" s="0"/>
      <c r="QZ31" s="0"/>
      <c r="RA31" s="0"/>
      <c r="RB31" s="0"/>
      <c r="RC31" s="0"/>
      <c r="RD31" s="0"/>
      <c r="RE31" s="0"/>
      <c r="RF31" s="0"/>
      <c r="RG31" s="0"/>
      <c r="RH31" s="0"/>
      <c r="RI31" s="0"/>
      <c r="RJ31" s="0"/>
      <c r="RK31" s="0"/>
      <c r="RL31" s="0"/>
      <c r="RM31" s="0"/>
      <c r="RN31" s="0"/>
      <c r="RO31" s="0"/>
      <c r="RP31" s="0"/>
      <c r="RQ31" s="0"/>
      <c r="RR31" s="0"/>
      <c r="RS31" s="0"/>
      <c r="RT31" s="0"/>
      <c r="RU31" s="0"/>
      <c r="RV31" s="0"/>
      <c r="RW31" s="0"/>
      <c r="RX31" s="0"/>
      <c r="RY31" s="0"/>
      <c r="RZ31" s="0"/>
      <c r="SA31" s="0"/>
      <c r="SB31" s="0"/>
      <c r="SC31" s="0"/>
      <c r="SD31" s="0"/>
      <c r="SE31" s="0"/>
      <c r="SF31" s="0"/>
      <c r="SG31" s="0"/>
      <c r="SH31" s="0"/>
      <c r="SI31" s="0"/>
      <c r="SJ31" s="0"/>
      <c r="SK31" s="0"/>
      <c r="SL31" s="0"/>
      <c r="SM31" s="0"/>
      <c r="SN31" s="0"/>
      <c r="SO31" s="0"/>
      <c r="SP31" s="0"/>
      <c r="SQ31" s="0"/>
      <c r="SR31" s="0"/>
      <c r="SS31" s="0"/>
      <c r="ST31" s="0"/>
      <c r="SU31" s="0"/>
      <c r="SV31" s="0"/>
      <c r="SW31" s="0"/>
      <c r="SX31" s="0"/>
      <c r="SY31" s="0"/>
      <c r="SZ31" s="0"/>
      <c r="TA31" s="0"/>
      <c r="TB31" s="0"/>
      <c r="TC31" s="0"/>
      <c r="TD31" s="0"/>
      <c r="TE31" s="0"/>
      <c r="TF31" s="0"/>
      <c r="TG31" s="0"/>
      <c r="TH31" s="0"/>
      <c r="TI31" s="0"/>
      <c r="TJ31" s="0"/>
      <c r="TK31" s="0"/>
      <c r="TL31" s="0"/>
      <c r="TM31" s="0"/>
      <c r="TN31" s="0"/>
      <c r="TO31" s="0"/>
      <c r="TP31" s="0"/>
      <c r="TQ31" s="0"/>
      <c r="TR31" s="0"/>
      <c r="TS31" s="0"/>
      <c r="TT31" s="0"/>
      <c r="TU31" s="0"/>
      <c r="TV31" s="0"/>
      <c r="TW31" s="0"/>
      <c r="TX31" s="0"/>
      <c r="TY31" s="0"/>
      <c r="TZ31" s="0"/>
      <c r="UA31" s="0"/>
      <c r="UB31" s="0"/>
      <c r="UC31" s="0"/>
      <c r="UD31" s="0"/>
      <c r="UE31" s="0"/>
      <c r="UF31" s="0"/>
      <c r="UG31" s="0"/>
      <c r="UH31" s="0"/>
      <c r="UI31" s="0"/>
      <c r="UJ31" s="0"/>
      <c r="UK31" s="0"/>
      <c r="UL31" s="0"/>
      <c r="UM31" s="0"/>
      <c r="UN31" s="0"/>
      <c r="UO31" s="0"/>
      <c r="UP31" s="0"/>
      <c r="UQ31" s="0"/>
      <c r="UR31" s="0"/>
      <c r="US31" s="0"/>
      <c r="UT31" s="0"/>
      <c r="UU31" s="0"/>
      <c r="UV31" s="0"/>
      <c r="UW31" s="0"/>
      <c r="UX31" s="0"/>
      <c r="UY31" s="0"/>
      <c r="UZ31" s="0"/>
      <c r="VA31" s="0"/>
      <c r="VB31" s="0"/>
      <c r="VC31" s="0"/>
      <c r="VD31" s="0"/>
      <c r="VE31" s="0"/>
      <c r="VF31" s="0"/>
      <c r="VG31" s="0"/>
      <c r="VH31" s="0"/>
      <c r="VI31" s="0"/>
      <c r="VJ31" s="0"/>
      <c r="VK31" s="0"/>
      <c r="VL31" s="0"/>
      <c r="VM31" s="0"/>
      <c r="VN31" s="0"/>
      <c r="VO31" s="0"/>
      <c r="VP31" s="0"/>
      <c r="VQ31" s="0"/>
      <c r="VR31" s="0"/>
      <c r="VS31" s="0"/>
      <c r="VT31" s="0"/>
      <c r="VU31" s="0"/>
      <c r="VV31" s="0"/>
      <c r="VW31" s="0"/>
      <c r="VX31" s="0"/>
      <c r="VY31" s="0"/>
      <c r="VZ31" s="0"/>
      <c r="WA31" s="0"/>
      <c r="WB31" s="0"/>
      <c r="WC31" s="0"/>
      <c r="WD31" s="0"/>
      <c r="WE31" s="0"/>
      <c r="WF31" s="0"/>
      <c r="WG31" s="0"/>
      <c r="WH31" s="0"/>
      <c r="WI31" s="0"/>
      <c r="WJ31" s="0"/>
      <c r="WK31" s="0"/>
      <c r="WL31" s="0"/>
      <c r="WM31" s="0"/>
      <c r="WN31" s="0"/>
      <c r="WO31" s="0"/>
      <c r="WP31" s="0"/>
      <c r="WQ31" s="0"/>
      <c r="WR31" s="0"/>
      <c r="WS31" s="0"/>
      <c r="WT31" s="0"/>
      <c r="WU31" s="0"/>
      <c r="WV31" s="0"/>
      <c r="WW31" s="0"/>
      <c r="WX31" s="0"/>
      <c r="WY31" s="0"/>
      <c r="WZ31" s="0"/>
      <c r="XA31" s="0"/>
      <c r="XB31" s="0"/>
      <c r="XC31" s="0"/>
      <c r="XD31" s="0"/>
      <c r="XE31" s="0"/>
      <c r="XF31" s="0"/>
      <c r="XG31" s="0"/>
      <c r="XH31" s="0"/>
      <c r="XI31" s="0"/>
      <c r="XJ31" s="0"/>
      <c r="XK31" s="0"/>
      <c r="XL31" s="0"/>
      <c r="XM31" s="0"/>
      <c r="XN31" s="0"/>
      <c r="XO31" s="0"/>
      <c r="XP31" s="0"/>
      <c r="XQ31" s="0"/>
      <c r="XR31" s="0"/>
      <c r="XS31" s="0"/>
      <c r="XT31" s="0"/>
      <c r="XU31" s="0"/>
      <c r="XV31" s="0"/>
      <c r="XW31" s="0"/>
      <c r="XX31" s="0"/>
      <c r="XY31" s="0"/>
      <c r="XZ31" s="0"/>
      <c r="YA31" s="0"/>
      <c r="YB31" s="0"/>
      <c r="YC31" s="0"/>
      <c r="YD31" s="0"/>
      <c r="YE31" s="0"/>
      <c r="YF31" s="0"/>
      <c r="YG31" s="0"/>
      <c r="YH31" s="0"/>
      <c r="YI31" s="0"/>
      <c r="YJ31" s="0"/>
      <c r="YK31" s="0"/>
      <c r="YL31" s="0"/>
      <c r="YM31" s="0"/>
      <c r="YN31" s="0"/>
      <c r="YO31" s="0"/>
      <c r="YP31" s="0"/>
      <c r="YQ31" s="0"/>
      <c r="YR31" s="0"/>
      <c r="YS31" s="0"/>
      <c r="YT31" s="0"/>
      <c r="YU31" s="0"/>
      <c r="YV31" s="0"/>
      <c r="YW31" s="0"/>
      <c r="YX31" s="0"/>
      <c r="YY31" s="0"/>
      <c r="YZ31" s="0"/>
      <c r="ZA31" s="0"/>
      <c r="ZB31" s="0"/>
      <c r="ZC31" s="0"/>
      <c r="ZD31" s="0"/>
      <c r="ZE31" s="0"/>
      <c r="ZF31" s="0"/>
      <c r="ZG31" s="0"/>
      <c r="ZH31" s="0"/>
      <c r="ZI31" s="0"/>
      <c r="ZJ31" s="0"/>
      <c r="ZK31" s="0"/>
      <c r="ZL31" s="0"/>
      <c r="ZM31" s="0"/>
      <c r="ZN31" s="0"/>
      <c r="ZO31" s="0"/>
      <c r="ZP31" s="0"/>
      <c r="ZQ31" s="0"/>
      <c r="ZR31" s="0"/>
      <c r="ZS31" s="0"/>
      <c r="ZT31" s="0"/>
      <c r="ZU31" s="0"/>
      <c r="ZV31" s="0"/>
      <c r="ZW31" s="0"/>
      <c r="ZX31" s="0"/>
      <c r="ZY31" s="0"/>
      <c r="ZZ31" s="0"/>
      <c r="AAA31" s="0"/>
      <c r="AAB31" s="0"/>
      <c r="AAC31" s="0"/>
      <c r="AAD31" s="0"/>
      <c r="AAE31" s="0"/>
      <c r="AAF31" s="0"/>
      <c r="AAG31" s="0"/>
      <c r="AAH31" s="0"/>
      <c r="AAI31" s="0"/>
      <c r="AAJ31" s="0"/>
      <c r="AAK31" s="0"/>
      <c r="AAL31" s="0"/>
      <c r="AAM31" s="0"/>
      <c r="AAN31" s="0"/>
      <c r="AAO31" s="0"/>
      <c r="AAP31" s="0"/>
      <c r="AAQ31" s="0"/>
      <c r="AAR31" s="0"/>
      <c r="AAS31" s="0"/>
      <c r="AAT31" s="0"/>
      <c r="AAU31" s="0"/>
      <c r="AAV31" s="0"/>
      <c r="AAW31" s="0"/>
      <c r="AAX31" s="0"/>
      <c r="AAY31" s="0"/>
      <c r="AAZ31" s="0"/>
      <c r="ABA31" s="0"/>
      <c r="ABB31" s="0"/>
      <c r="ABC31" s="0"/>
      <c r="ABD31" s="0"/>
      <c r="ABE31" s="0"/>
      <c r="ABF31" s="0"/>
      <c r="ABG31" s="0"/>
      <c r="ABH31" s="0"/>
      <c r="ABI31" s="0"/>
      <c r="ABJ31" s="0"/>
      <c r="ABK31" s="0"/>
      <c r="ABL31" s="0"/>
      <c r="ABM31" s="0"/>
      <c r="ABN31" s="0"/>
      <c r="ABO31" s="0"/>
      <c r="ABP31" s="0"/>
      <c r="ABQ31" s="0"/>
      <c r="ABR31" s="0"/>
      <c r="ABS31" s="0"/>
      <c r="ABT31" s="0"/>
      <c r="ABU31" s="0"/>
      <c r="ABV31" s="0"/>
      <c r="ABW31" s="0"/>
      <c r="ABX31" s="0"/>
      <c r="ABY31" s="0"/>
      <c r="ABZ31" s="0"/>
      <c r="ACA31" s="0"/>
      <c r="ACB31" s="0"/>
      <c r="ACC31" s="0"/>
      <c r="ACD31" s="0"/>
      <c r="ACE31" s="0"/>
      <c r="ACF31" s="0"/>
      <c r="ACG31" s="0"/>
      <c r="ACH31" s="0"/>
      <c r="ACI31" s="0"/>
      <c r="ACJ31" s="0"/>
      <c r="ACK31" s="0"/>
      <c r="ACL31" s="0"/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customFormat="false" ht="15" hidden="false" customHeight="false" outlineLevel="0" collapsed="false">
      <c r="A32" s="25" t="n">
        <v>152</v>
      </c>
      <c r="B32" s="74" t="n">
        <v>39584</v>
      </c>
      <c r="C32" s="75" t="n">
        <f aca="false">dw!C32</f>
        <v>0.345775482077364</v>
      </c>
      <c r="D32" s="28" t="s">
        <v>71</v>
      </c>
      <c r="E32" s="30"/>
      <c r="F32" s="36" t="n">
        <v>44.65</v>
      </c>
      <c r="G32" s="30"/>
      <c r="H32" s="76" t="n">
        <f aca="false">(dw!K32*100)/dw!$AB32</f>
        <v>0.436361204809266</v>
      </c>
      <c r="I32" s="76" t="n">
        <f aca="false">(dw!L32*100)/dw!$AB32</f>
        <v>0.824355497021905</v>
      </c>
      <c r="J32" s="76" t="n">
        <f aca="false">(dw!M32*100)/dw!$AB32</f>
        <v>1.71897003324647</v>
      </c>
      <c r="K32" s="76" t="n">
        <f aca="false">(dw!N32*100)/dw!$AB32</f>
        <v>0.225398133347307</v>
      </c>
      <c r="L32" s="76" t="n">
        <f aca="false">(dw!O32*100)/dw!$AB32</f>
        <v>0</v>
      </c>
      <c r="M32" s="76" t="n">
        <f aca="false">(dw!P32*100)/dw!$AB32</f>
        <v>26.046146598366</v>
      </c>
      <c r="N32" s="76" t="n">
        <f aca="false">(dw!Q32*100)/dw!$AB32</f>
        <v>2.99228116898459</v>
      </c>
      <c r="O32" s="76" t="n">
        <f aca="false">(dw!R32*100)/dw!$AB32</f>
        <v>16.9736723823019</v>
      </c>
      <c r="P32" s="76" t="n">
        <f aca="false">(dw!S32*100)/dw!$AB32</f>
        <v>10.3535323784647</v>
      </c>
      <c r="Q32" s="76" t="n">
        <f aca="false">(dw!T32*100)/dw!$AB32</f>
        <v>14.7817555114154</v>
      </c>
      <c r="R32" s="76" t="n">
        <f aca="false">(dw!U32*100)/dw!$AB32</f>
        <v>0.208110728447496</v>
      </c>
      <c r="S32" s="76" t="n">
        <f aca="false">(dw!V32*100)/dw!$AB32</f>
        <v>0.0977045673462423</v>
      </c>
      <c r="T32" s="76" t="n">
        <f aca="false">(dw!W32*100)/dw!$AB32</f>
        <v>0.0385775453005808</v>
      </c>
      <c r="U32" s="76" t="n">
        <f aca="false">(dw!X32*100)/dw!$AB32</f>
        <v>22.8061370747551</v>
      </c>
      <c r="V32" s="76" t="n">
        <f aca="false">(dw!Y32*100)/dw!$AB32</f>
        <v>0.966960040704101</v>
      </c>
      <c r="W32" s="76" t="n">
        <f aca="false">(dw!Z32*100)/dw!$AB32</f>
        <v>1.53003713548892</v>
      </c>
      <c r="X32" s="76" t="n">
        <f aca="false">(dw!AA32*100)/dw!$AB32</f>
        <v>0</v>
      </c>
      <c r="Y32" s="76" t="n">
        <f aca="false">SUM(H32:X32)</f>
        <v>100</v>
      </c>
      <c r="Z32" s="77" t="n">
        <f aca="false">SUM(H32:L32)</f>
        <v>3.20508486842495</v>
      </c>
      <c r="AA32" s="77" t="n">
        <f aca="false">SUM(M32:R32)</f>
        <v>71.3554987679801</v>
      </c>
      <c r="AB32" s="77" t="n">
        <f aca="false">(I32)/(H32+I32)</f>
        <v>0.653878461215388</v>
      </c>
      <c r="AC32" s="77" t="n">
        <f aca="false">U32/(Z32+U32)</f>
        <v>0.876780688141977</v>
      </c>
      <c r="AD32" s="77" t="n">
        <f aca="false">U32/(U32+AA32)</f>
        <v>0.242202005844981</v>
      </c>
      <c r="AE32" s="77" t="n">
        <f aca="false">Z32/(Z32+AA32)</f>
        <v>0.0429863167924564</v>
      </c>
      <c r="AF32" s="77" t="n">
        <f aca="false">(H32+I32)/(H32+I32+V32)</f>
        <v>0.565933412940504</v>
      </c>
      <c r="AG32" s="77" t="n">
        <f aca="false">(H32)/V32</f>
        <v>0.451271186440678</v>
      </c>
      <c r="AH32" s="77" t="n">
        <f aca="false">(H32+I32)/(V32+U32)</f>
        <v>0.0530312350851143</v>
      </c>
      <c r="AI32" s="0"/>
      <c r="AJ32" s="0"/>
      <c r="AK32" s="0"/>
      <c r="AL32" s="0"/>
      <c r="AM32" s="0"/>
      <c r="AN32" s="0"/>
      <c r="AO32" s="0"/>
      <c r="AP32" s="0"/>
      <c r="AQ32" s="0"/>
      <c r="AR32" s="0"/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  <c r="JU32" s="0"/>
      <c r="JV32" s="0"/>
      <c r="JW32" s="0"/>
      <c r="JX32" s="0"/>
      <c r="JY32" s="0"/>
      <c r="JZ32" s="0"/>
      <c r="KA32" s="0"/>
      <c r="KB32" s="0"/>
      <c r="KC32" s="0"/>
      <c r="KD32" s="0"/>
      <c r="KE32" s="0"/>
      <c r="KF32" s="0"/>
      <c r="KG32" s="0"/>
      <c r="KH32" s="0"/>
      <c r="KI32" s="0"/>
      <c r="KJ32" s="0"/>
      <c r="KK32" s="0"/>
      <c r="KL32" s="0"/>
      <c r="KM32" s="0"/>
      <c r="KN32" s="0"/>
      <c r="KO32" s="0"/>
      <c r="KP32" s="0"/>
      <c r="KQ32" s="0"/>
      <c r="KR32" s="0"/>
      <c r="KS32" s="0"/>
      <c r="KT32" s="0"/>
      <c r="KU32" s="0"/>
      <c r="KV32" s="0"/>
      <c r="KW32" s="0"/>
      <c r="KX32" s="0"/>
      <c r="KY32" s="0"/>
      <c r="KZ32" s="0"/>
      <c r="LA32" s="0"/>
      <c r="LB32" s="0"/>
      <c r="LC32" s="0"/>
      <c r="LD32" s="0"/>
      <c r="LE32" s="0"/>
      <c r="LF32" s="0"/>
      <c r="LG32" s="0"/>
      <c r="LH32" s="0"/>
      <c r="LI32" s="0"/>
      <c r="LJ32" s="0"/>
      <c r="LK32" s="0"/>
      <c r="LL32" s="0"/>
      <c r="LM32" s="0"/>
      <c r="LN32" s="0"/>
      <c r="LO32" s="0"/>
      <c r="LP32" s="0"/>
      <c r="LQ32" s="0"/>
      <c r="LR32" s="0"/>
      <c r="LS32" s="0"/>
      <c r="LT32" s="0"/>
      <c r="LU32" s="0"/>
      <c r="LV32" s="0"/>
      <c r="LW32" s="0"/>
      <c r="LX32" s="0"/>
      <c r="LY32" s="0"/>
      <c r="LZ32" s="0"/>
      <c r="MA32" s="0"/>
      <c r="MB32" s="0"/>
      <c r="MC32" s="0"/>
      <c r="MD32" s="0"/>
      <c r="ME32" s="0"/>
      <c r="MF32" s="0"/>
      <c r="MG32" s="0"/>
      <c r="MH32" s="0"/>
      <c r="MI32" s="0"/>
      <c r="MJ32" s="0"/>
      <c r="MK32" s="0"/>
      <c r="ML32" s="0"/>
      <c r="MM32" s="0"/>
      <c r="MN32" s="0"/>
      <c r="MO32" s="0"/>
      <c r="MP32" s="0"/>
      <c r="MQ32" s="0"/>
      <c r="MR32" s="0"/>
      <c r="MS32" s="0"/>
      <c r="MT32" s="0"/>
      <c r="MU32" s="0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  <c r="UQ32" s="0"/>
      <c r="UR32" s="0"/>
      <c r="US32" s="0"/>
      <c r="UT32" s="0"/>
      <c r="UU32" s="0"/>
      <c r="UV32" s="0"/>
      <c r="UW32" s="0"/>
      <c r="UX32" s="0"/>
      <c r="UY32" s="0"/>
      <c r="UZ32" s="0"/>
      <c r="VA32" s="0"/>
      <c r="VB32" s="0"/>
      <c r="VC32" s="0"/>
      <c r="VD32" s="0"/>
      <c r="VE32" s="0"/>
      <c r="VF32" s="0"/>
      <c r="VG32" s="0"/>
      <c r="VH32" s="0"/>
      <c r="VI32" s="0"/>
      <c r="VJ32" s="0"/>
      <c r="VK32" s="0"/>
      <c r="VL32" s="0"/>
      <c r="VM32" s="0"/>
      <c r="VN32" s="0"/>
      <c r="VO32" s="0"/>
      <c r="VP32" s="0"/>
      <c r="VQ32" s="0"/>
      <c r="VR32" s="0"/>
      <c r="VS32" s="0"/>
      <c r="VT32" s="0"/>
      <c r="VU32" s="0"/>
      <c r="VV32" s="0"/>
      <c r="VW32" s="0"/>
      <c r="VX32" s="0"/>
      <c r="VY32" s="0"/>
      <c r="VZ32" s="0"/>
      <c r="WA32" s="0"/>
      <c r="WB32" s="0"/>
      <c r="WC32" s="0"/>
      <c r="WD32" s="0"/>
      <c r="WE32" s="0"/>
      <c r="WF32" s="0"/>
      <c r="WG32" s="0"/>
      <c r="WH32" s="0"/>
      <c r="WI32" s="0"/>
      <c r="WJ32" s="0"/>
      <c r="WK32" s="0"/>
      <c r="WL32" s="0"/>
      <c r="WM32" s="0"/>
      <c r="WN32" s="0"/>
      <c r="WO32" s="0"/>
      <c r="WP32" s="0"/>
      <c r="WQ32" s="0"/>
      <c r="WR32" s="0"/>
      <c r="WS32" s="0"/>
      <c r="WT32" s="0"/>
      <c r="WU32" s="0"/>
      <c r="WV32" s="0"/>
      <c r="WW32" s="0"/>
      <c r="WX32" s="0"/>
      <c r="WY32" s="0"/>
      <c r="WZ32" s="0"/>
      <c r="XA32" s="0"/>
      <c r="XB32" s="0"/>
      <c r="XC32" s="0"/>
      <c r="XD32" s="0"/>
      <c r="XE32" s="0"/>
      <c r="XF32" s="0"/>
      <c r="XG32" s="0"/>
      <c r="XH32" s="0"/>
      <c r="XI32" s="0"/>
      <c r="XJ32" s="0"/>
      <c r="XK32" s="0"/>
      <c r="XL32" s="0"/>
      <c r="XM32" s="0"/>
      <c r="XN32" s="0"/>
      <c r="XO32" s="0"/>
      <c r="XP32" s="0"/>
      <c r="XQ32" s="0"/>
      <c r="XR32" s="0"/>
      <c r="XS32" s="0"/>
      <c r="XT32" s="0"/>
      <c r="XU32" s="0"/>
      <c r="XV32" s="0"/>
      <c r="XW32" s="0"/>
      <c r="XX32" s="0"/>
      <c r="XY32" s="0"/>
      <c r="XZ32" s="0"/>
      <c r="YA32" s="0"/>
      <c r="YB32" s="0"/>
      <c r="YC32" s="0"/>
      <c r="YD32" s="0"/>
      <c r="YE32" s="0"/>
      <c r="YF32" s="0"/>
      <c r="YG32" s="0"/>
      <c r="YH32" s="0"/>
      <c r="YI32" s="0"/>
      <c r="YJ32" s="0"/>
      <c r="YK32" s="0"/>
      <c r="YL32" s="0"/>
      <c r="YM32" s="0"/>
      <c r="YN32" s="0"/>
      <c r="YO32" s="0"/>
      <c r="YP32" s="0"/>
      <c r="YQ32" s="0"/>
      <c r="YR32" s="0"/>
      <c r="YS32" s="0"/>
      <c r="YT32" s="0"/>
      <c r="YU32" s="0"/>
      <c r="YV32" s="0"/>
      <c r="YW32" s="0"/>
      <c r="YX32" s="0"/>
      <c r="YY32" s="0"/>
      <c r="YZ32" s="0"/>
      <c r="ZA32" s="0"/>
      <c r="ZB32" s="0"/>
      <c r="ZC32" s="0"/>
      <c r="ZD32" s="0"/>
      <c r="ZE32" s="0"/>
      <c r="ZF32" s="0"/>
      <c r="ZG32" s="0"/>
      <c r="ZH32" s="0"/>
      <c r="ZI32" s="0"/>
      <c r="ZJ32" s="0"/>
      <c r="ZK32" s="0"/>
      <c r="ZL32" s="0"/>
      <c r="ZM32" s="0"/>
      <c r="ZN32" s="0"/>
      <c r="ZO32" s="0"/>
      <c r="ZP32" s="0"/>
      <c r="ZQ32" s="0"/>
      <c r="ZR32" s="0"/>
      <c r="ZS32" s="0"/>
      <c r="ZT32" s="0"/>
      <c r="ZU32" s="0"/>
      <c r="ZV32" s="0"/>
      <c r="ZW32" s="0"/>
      <c r="ZX32" s="0"/>
      <c r="ZY32" s="0"/>
      <c r="ZZ32" s="0"/>
      <c r="AAA32" s="0"/>
      <c r="AAB32" s="0"/>
      <c r="AAC32" s="0"/>
      <c r="AAD32" s="0"/>
      <c r="AAE32" s="0"/>
      <c r="AAF32" s="0"/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  <c r="ABA32" s="0"/>
      <c r="ABB32" s="0"/>
      <c r="ABC32" s="0"/>
      <c r="ABD32" s="0"/>
      <c r="ABE32" s="0"/>
      <c r="ABF32" s="0"/>
      <c r="ABG32" s="0"/>
      <c r="ABH32" s="0"/>
      <c r="ABI32" s="0"/>
      <c r="ABJ32" s="0"/>
      <c r="ABK32" s="0"/>
      <c r="ABL32" s="0"/>
      <c r="ABM32" s="0"/>
      <c r="ABN32" s="0"/>
      <c r="ABO32" s="0"/>
      <c r="ABP32" s="0"/>
      <c r="ABQ32" s="0"/>
      <c r="ABR32" s="0"/>
      <c r="ABS32" s="0"/>
      <c r="ABT32" s="0"/>
      <c r="ABU32" s="0"/>
      <c r="ABV32" s="0"/>
      <c r="ABW32" s="0"/>
      <c r="ABX32" s="0"/>
      <c r="ABY32" s="0"/>
      <c r="ABZ32" s="0"/>
      <c r="ACA32" s="0"/>
      <c r="ACB32" s="0"/>
      <c r="ACC32" s="0"/>
      <c r="ACD32" s="0"/>
      <c r="ACE32" s="0"/>
      <c r="ACF32" s="0"/>
      <c r="ACG32" s="0"/>
      <c r="ACH32" s="0"/>
      <c r="ACI32" s="0"/>
      <c r="ACJ32" s="0"/>
      <c r="ACK32" s="0"/>
      <c r="ACL32" s="0"/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customFormat="false" ht="15" hidden="false" customHeight="false" outlineLevel="0" collapsed="false">
      <c r="A33" s="25" t="n">
        <v>168</v>
      </c>
      <c r="B33" s="74" t="n">
        <v>39661</v>
      </c>
      <c r="C33" s="75" t="n">
        <f aca="false">dw!C33</f>
        <v>6.36423889360699</v>
      </c>
      <c r="D33" s="28" t="s">
        <v>71</v>
      </c>
      <c r="E33" s="30"/>
      <c r="F33" s="30" t="n">
        <v>40.56</v>
      </c>
      <c r="G33" s="30"/>
      <c r="H33" s="76" t="n">
        <f aca="false">(dw!K33*100)/dw!$AB33</f>
        <v>0.844427283563047</v>
      </c>
      <c r="I33" s="76" t="n">
        <f aca="false">(dw!L33*100)/dw!$AB33</f>
        <v>0.945713790073922</v>
      </c>
      <c r="J33" s="76" t="n">
        <f aca="false">(dw!M33*100)/dw!$AB33</f>
        <v>1.34302550069669</v>
      </c>
      <c r="K33" s="76" t="n">
        <f aca="false">(dw!N33*100)/dw!$AB33</f>
        <v>1.05763258179865</v>
      </c>
      <c r="L33" s="76" t="n">
        <f aca="false">(dw!O33*100)/dw!$AB33</f>
        <v>0</v>
      </c>
      <c r="M33" s="76" t="n">
        <f aca="false">(dw!P33*100)/dw!$AB33</f>
        <v>29.4346422236026</v>
      </c>
      <c r="N33" s="76" t="n">
        <f aca="false">(dw!Q33*100)/dw!$AB33</f>
        <v>2.28873929077062</v>
      </c>
      <c r="O33" s="76" t="n">
        <f aca="false">(dw!R33*100)/dw!$AB33</f>
        <v>9.34633829693175</v>
      </c>
      <c r="P33" s="76" t="n">
        <f aca="false">(dw!S33*100)/dw!$AB33</f>
        <v>9.28925971315214</v>
      </c>
      <c r="Q33" s="76" t="n">
        <f aca="false">(dw!T33*100)/dw!$AB33</f>
        <v>12.3110670897197</v>
      </c>
      <c r="R33" s="76" t="n">
        <f aca="false">(dw!U33*100)/dw!$AB33</f>
        <v>0</v>
      </c>
      <c r="S33" s="76" t="n">
        <f aca="false">(dw!V33*100)/dw!$AB33</f>
        <v>0</v>
      </c>
      <c r="T33" s="76" t="n">
        <f aca="false">(dw!W33*100)/dw!$AB33</f>
        <v>0</v>
      </c>
      <c r="U33" s="76" t="n">
        <f aca="false">(dw!X33*100)/dw!$AB33</f>
        <v>28.4833324939424</v>
      </c>
      <c r="V33" s="76" t="n">
        <f aca="false">(dw!Y33*100)/dw!$AB33</f>
        <v>0.246221341794394</v>
      </c>
      <c r="W33" s="76" t="n">
        <f aca="false">(dw!Z33*100)/dw!$AB33</f>
        <v>4.40960039395415</v>
      </c>
      <c r="X33" s="76" t="n">
        <f aca="false">(dw!AA33*100)/dw!$AB33</f>
        <v>0</v>
      </c>
      <c r="Y33" s="76" t="n">
        <f aca="false">SUM(H33:X33)</f>
        <v>100</v>
      </c>
      <c r="Z33" s="77" t="n">
        <f aca="false">SUM(H33:L33)</f>
        <v>4.19079915613231</v>
      </c>
      <c r="AA33" s="77" t="n">
        <f aca="false">SUM(M33:R33)</f>
        <v>62.6700466141768</v>
      </c>
      <c r="AB33" s="77" t="n">
        <f aca="false">(I33)/(H33+I33)</f>
        <v>0.528290090653329</v>
      </c>
      <c r="AC33" s="77" t="n">
        <f aca="false">U33/(Z33+U33)</f>
        <v>0.871739539981846</v>
      </c>
      <c r="AD33" s="77" t="n">
        <f aca="false">U33/(U33+AA33)</f>
        <v>0.312476978611595</v>
      </c>
      <c r="AE33" s="77" t="n">
        <f aca="false">Z33/(Z33+AA33)</f>
        <v>0.06267942183276</v>
      </c>
      <c r="AF33" s="77" t="n">
        <f aca="false">(H33+I33)/(H33+I33+V33)</f>
        <v>0.879087661445452</v>
      </c>
      <c r="AG33" s="77" t="n">
        <f aca="false">(H33)/V33</f>
        <v>3.42954545454545</v>
      </c>
      <c r="AH33" s="77" t="n">
        <f aca="false">(H33+I33)/(V33+U33)</f>
        <v>0.0623100895987534</v>
      </c>
      <c r="AI33" s="0"/>
      <c r="AJ33" s="0"/>
      <c r="AK33" s="0"/>
      <c r="AL33" s="0"/>
      <c r="AM33" s="0"/>
      <c r="AN33" s="0"/>
      <c r="AO33" s="0"/>
      <c r="AP33" s="0"/>
      <c r="AQ33" s="0"/>
      <c r="AR33" s="0"/>
      <c r="AS33" s="0"/>
      <c r="AT33" s="0"/>
      <c r="AU33" s="0"/>
      <c r="AV33" s="0"/>
      <c r="AW33" s="0"/>
      <c r="AX33" s="0"/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  <c r="IX33" s="0"/>
      <c r="IY33" s="0"/>
      <c r="IZ33" s="0"/>
      <c r="JA33" s="0"/>
      <c r="JB33" s="0"/>
      <c r="JC33" s="0"/>
      <c r="JD33" s="0"/>
      <c r="JE33" s="0"/>
      <c r="JF33" s="0"/>
      <c r="JG33" s="0"/>
      <c r="JH33" s="0"/>
      <c r="JI33" s="0"/>
      <c r="JJ33" s="0"/>
      <c r="JK33" s="0"/>
      <c r="JL33" s="0"/>
      <c r="JM33" s="0"/>
      <c r="JN33" s="0"/>
      <c r="JO33" s="0"/>
      <c r="JP33" s="0"/>
      <c r="JQ33" s="0"/>
      <c r="JR33" s="0"/>
      <c r="JS33" s="0"/>
      <c r="JT33" s="0"/>
      <c r="JU33" s="0"/>
      <c r="JV33" s="0"/>
      <c r="JW33" s="0"/>
      <c r="JX33" s="0"/>
      <c r="JY33" s="0"/>
      <c r="JZ33" s="0"/>
      <c r="KA33" s="0"/>
      <c r="KB33" s="0"/>
      <c r="KC33" s="0"/>
      <c r="KD33" s="0"/>
      <c r="KE33" s="0"/>
      <c r="KF33" s="0"/>
      <c r="KG33" s="0"/>
      <c r="KH33" s="0"/>
      <c r="KI33" s="0"/>
      <c r="KJ33" s="0"/>
      <c r="KK33" s="0"/>
      <c r="KL33" s="0"/>
      <c r="KM33" s="0"/>
      <c r="KN33" s="0"/>
      <c r="KO33" s="0"/>
      <c r="KP33" s="0"/>
      <c r="KQ33" s="0"/>
      <c r="KR33" s="0"/>
      <c r="KS33" s="0"/>
      <c r="KT33" s="0"/>
      <c r="KU33" s="0"/>
      <c r="KV33" s="0"/>
      <c r="KW33" s="0"/>
      <c r="KX33" s="0"/>
      <c r="KY33" s="0"/>
      <c r="KZ33" s="0"/>
      <c r="LA33" s="0"/>
      <c r="LB33" s="0"/>
      <c r="LC33" s="0"/>
      <c r="LD33" s="0"/>
      <c r="LE33" s="0"/>
      <c r="LF33" s="0"/>
      <c r="LG33" s="0"/>
      <c r="LH33" s="0"/>
      <c r="LI33" s="0"/>
      <c r="LJ33" s="0"/>
      <c r="LK33" s="0"/>
      <c r="LL33" s="0"/>
      <c r="LM33" s="0"/>
      <c r="LN33" s="0"/>
      <c r="LO33" s="0"/>
      <c r="LP33" s="0"/>
      <c r="LQ33" s="0"/>
      <c r="LR33" s="0"/>
      <c r="LS33" s="0"/>
      <c r="LT33" s="0"/>
      <c r="LU33" s="0"/>
      <c r="LV33" s="0"/>
      <c r="LW33" s="0"/>
      <c r="LX33" s="0"/>
      <c r="LY33" s="0"/>
      <c r="LZ33" s="0"/>
      <c r="MA33" s="0"/>
      <c r="MB33" s="0"/>
      <c r="MC33" s="0"/>
      <c r="MD33" s="0"/>
      <c r="ME33" s="0"/>
      <c r="MF33" s="0"/>
      <c r="MG33" s="0"/>
      <c r="MH33" s="0"/>
      <c r="MI33" s="0"/>
      <c r="MJ33" s="0"/>
      <c r="MK33" s="0"/>
      <c r="ML33" s="0"/>
      <c r="MM33" s="0"/>
      <c r="MN33" s="0"/>
      <c r="MO33" s="0"/>
      <c r="MP33" s="0"/>
      <c r="MQ33" s="0"/>
      <c r="MR33" s="0"/>
      <c r="MS33" s="0"/>
      <c r="MT33" s="0"/>
      <c r="MU33" s="0"/>
      <c r="MV33" s="0"/>
      <c r="MW33" s="0"/>
      <c r="MX33" s="0"/>
      <c r="MY33" s="0"/>
      <c r="MZ33" s="0"/>
      <c r="NA33" s="0"/>
      <c r="NB33" s="0"/>
      <c r="NC33" s="0"/>
      <c r="ND33" s="0"/>
      <c r="NE33" s="0"/>
      <c r="NF33" s="0"/>
      <c r="NG33" s="0"/>
      <c r="NH33" s="0"/>
      <c r="NI33" s="0"/>
      <c r="NJ33" s="0"/>
      <c r="NK33" s="0"/>
      <c r="NL33" s="0"/>
      <c r="NM33" s="0"/>
      <c r="NN33" s="0"/>
      <c r="NO33" s="0"/>
      <c r="NP33" s="0"/>
      <c r="NQ33" s="0"/>
      <c r="NR33" s="0"/>
      <c r="NS33" s="0"/>
      <c r="NT33" s="0"/>
      <c r="NU33" s="0"/>
      <c r="NV33" s="0"/>
      <c r="NW33" s="0"/>
      <c r="NX33" s="0"/>
      <c r="NY33" s="0"/>
      <c r="NZ33" s="0"/>
      <c r="OA33" s="0"/>
      <c r="OB33" s="0"/>
      <c r="OC33" s="0"/>
      <c r="OD33" s="0"/>
      <c r="OE33" s="0"/>
      <c r="OF33" s="0"/>
      <c r="OG33" s="0"/>
      <c r="OH33" s="0"/>
      <c r="OI33" s="0"/>
      <c r="OJ33" s="0"/>
      <c r="OK33" s="0"/>
      <c r="OL33" s="0"/>
      <c r="OM33" s="0"/>
      <c r="ON33" s="0"/>
      <c r="OO33" s="0"/>
      <c r="OP33" s="0"/>
      <c r="OQ33" s="0"/>
      <c r="OR33" s="0"/>
      <c r="OS33" s="0"/>
      <c r="OT33" s="0"/>
      <c r="OU33" s="0"/>
      <c r="OV33" s="0"/>
      <c r="OW33" s="0"/>
      <c r="OX33" s="0"/>
      <c r="OY33" s="0"/>
      <c r="OZ33" s="0"/>
      <c r="PA33" s="0"/>
      <c r="PB33" s="0"/>
      <c r="PC33" s="0"/>
      <c r="PD33" s="0"/>
      <c r="PE33" s="0"/>
      <c r="PF33" s="0"/>
      <c r="PG33" s="0"/>
      <c r="PH33" s="0"/>
      <c r="PI33" s="0"/>
      <c r="PJ33" s="0"/>
      <c r="PK33" s="0"/>
      <c r="PL33" s="0"/>
      <c r="PM33" s="0"/>
      <c r="PN33" s="0"/>
      <c r="PO33" s="0"/>
      <c r="PP33" s="0"/>
      <c r="PQ33" s="0"/>
      <c r="PR33" s="0"/>
      <c r="PS33" s="0"/>
      <c r="PT33" s="0"/>
      <c r="PU33" s="0"/>
      <c r="PV33" s="0"/>
      <c r="PW33" s="0"/>
      <c r="PX33" s="0"/>
      <c r="PY33" s="0"/>
      <c r="PZ33" s="0"/>
      <c r="QA33" s="0"/>
      <c r="QB33" s="0"/>
      <c r="QC33" s="0"/>
      <c r="QD33" s="0"/>
      <c r="QE33" s="0"/>
      <c r="QF33" s="0"/>
      <c r="QG33" s="0"/>
      <c r="QH33" s="0"/>
      <c r="QI33" s="0"/>
      <c r="QJ33" s="0"/>
      <c r="QK33" s="0"/>
      <c r="QL33" s="0"/>
      <c r="QM33" s="0"/>
      <c r="QN33" s="0"/>
      <c r="QO33" s="0"/>
      <c r="QP33" s="0"/>
      <c r="QQ33" s="0"/>
      <c r="QR33" s="0"/>
      <c r="QS33" s="0"/>
      <c r="QT33" s="0"/>
      <c r="QU33" s="0"/>
      <c r="QV33" s="0"/>
      <c r="QW33" s="0"/>
      <c r="QX33" s="0"/>
      <c r="QY33" s="0"/>
      <c r="QZ33" s="0"/>
      <c r="RA33" s="0"/>
      <c r="RB33" s="0"/>
      <c r="RC33" s="0"/>
      <c r="RD33" s="0"/>
      <c r="RE33" s="0"/>
      <c r="RF33" s="0"/>
      <c r="RG33" s="0"/>
      <c r="RH33" s="0"/>
      <c r="RI33" s="0"/>
      <c r="RJ33" s="0"/>
      <c r="RK33" s="0"/>
      <c r="RL33" s="0"/>
      <c r="RM33" s="0"/>
      <c r="RN33" s="0"/>
      <c r="RO33" s="0"/>
      <c r="RP33" s="0"/>
      <c r="RQ33" s="0"/>
      <c r="RR33" s="0"/>
      <c r="RS33" s="0"/>
      <c r="RT33" s="0"/>
      <c r="RU33" s="0"/>
      <c r="RV33" s="0"/>
      <c r="RW33" s="0"/>
      <c r="RX33" s="0"/>
      <c r="RY33" s="0"/>
      <c r="RZ33" s="0"/>
      <c r="SA33" s="0"/>
      <c r="SB33" s="0"/>
      <c r="SC33" s="0"/>
      <c r="SD33" s="0"/>
      <c r="SE33" s="0"/>
      <c r="SF33" s="0"/>
      <c r="SG33" s="0"/>
      <c r="SH33" s="0"/>
      <c r="SI33" s="0"/>
      <c r="SJ33" s="0"/>
      <c r="SK33" s="0"/>
      <c r="SL33" s="0"/>
      <c r="SM33" s="0"/>
      <c r="SN33" s="0"/>
      <c r="SO33" s="0"/>
      <c r="SP33" s="0"/>
      <c r="SQ33" s="0"/>
      <c r="SR33" s="0"/>
      <c r="SS33" s="0"/>
      <c r="ST33" s="0"/>
      <c r="SU33" s="0"/>
      <c r="SV33" s="0"/>
      <c r="SW33" s="0"/>
      <c r="SX33" s="0"/>
      <c r="SY33" s="0"/>
      <c r="SZ33" s="0"/>
      <c r="TA33" s="0"/>
      <c r="TB33" s="0"/>
      <c r="TC33" s="0"/>
      <c r="TD33" s="0"/>
      <c r="TE33" s="0"/>
      <c r="TF33" s="0"/>
      <c r="TG33" s="0"/>
      <c r="TH33" s="0"/>
      <c r="TI33" s="0"/>
      <c r="TJ33" s="0"/>
      <c r="TK33" s="0"/>
      <c r="TL33" s="0"/>
      <c r="TM33" s="0"/>
      <c r="TN33" s="0"/>
      <c r="TO33" s="0"/>
      <c r="TP33" s="0"/>
      <c r="TQ33" s="0"/>
      <c r="TR33" s="0"/>
      <c r="TS33" s="0"/>
      <c r="TT33" s="0"/>
      <c r="TU33" s="0"/>
      <c r="TV33" s="0"/>
      <c r="TW33" s="0"/>
      <c r="TX33" s="0"/>
      <c r="TY33" s="0"/>
      <c r="TZ33" s="0"/>
      <c r="UA33" s="0"/>
      <c r="UB33" s="0"/>
      <c r="UC33" s="0"/>
      <c r="UD33" s="0"/>
      <c r="UE33" s="0"/>
      <c r="UF33" s="0"/>
      <c r="UG33" s="0"/>
      <c r="UH33" s="0"/>
      <c r="UI33" s="0"/>
      <c r="UJ33" s="0"/>
      <c r="UK33" s="0"/>
      <c r="UL33" s="0"/>
      <c r="UM33" s="0"/>
      <c r="UN33" s="0"/>
      <c r="UO33" s="0"/>
      <c r="UP33" s="0"/>
      <c r="UQ33" s="0"/>
      <c r="UR33" s="0"/>
      <c r="US33" s="0"/>
      <c r="UT33" s="0"/>
      <c r="UU33" s="0"/>
      <c r="UV33" s="0"/>
      <c r="UW33" s="0"/>
      <c r="UX33" s="0"/>
      <c r="UY33" s="0"/>
      <c r="UZ33" s="0"/>
      <c r="VA33" s="0"/>
      <c r="VB33" s="0"/>
      <c r="VC33" s="0"/>
      <c r="VD33" s="0"/>
      <c r="VE33" s="0"/>
      <c r="VF33" s="0"/>
      <c r="VG33" s="0"/>
      <c r="VH33" s="0"/>
      <c r="VI33" s="0"/>
      <c r="VJ33" s="0"/>
      <c r="VK33" s="0"/>
      <c r="VL33" s="0"/>
      <c r="VM33" s="0"/>
      <c r="VN33" s="0"/>
      <c r="VO33" s="0"/>
      <c r="VP33" s="0"/>
      <c r="VQ33" s="0"/>
      <c r="VR33" s="0"/>
      <c r="VS33" s="0"/>
      <c r="VT33" s="0"/>
      <c r="VU33" s="0"/>
      <c r="VV33" s="0"/>
      <c r="VW33" s="0"/>
      <c r="VX33" s="0"/>
      <c r="VY33" s="0"/>
      <c r="VZ33" s="0"/>
      <c r="WA33" s="0"/>
      <c r="WB33" s="0"/>
      <c r="WC33" s="0"/>
      <c r="WD33" s="0"/>
      <c r="WE33" s="0"/>
      <c r="WF33" s="0"/>
      <c r="WG33" s="0"/>
      <c r="WH33" s="0"/>
      <c r="WI33" s="0"/>
      <c r="WJ33" s="0"/>
      <c r="WK33" s="0"/>
      <c r="WL33" s="0"/>
      <c r="WM33" s="0"/>
      <c r="WN33" s="0"/>
      <c r="WO33" s="0"/>
      <c r="WP33" s="0"/>
      <c r="WQ33" s="0"/>
      <c r="WR33" s="0"/>
      <c r="WS33" s="0"/>
      <c r="WT33" s="0"/>
      <c r="WU33" s="0"/>
      <c r="WV33" s="0"/>
      <c r="WW33" s="0"/>
      <c r="WX33" s="0"/>
      <c r="WY33" s="0"/>
      <c r="WZ33" s="0"/>
      <c r="XA33" s="0"/>
      <c r="XB33" s="0"/>
      <c r="XC33" s="0"/>
      <c r="XD33" s="0"/>
      <c r="XE33" s="0"/>
      <c r="XF33" s="0"/>
      <c r="XG33" s="0"/>
      <c r="XH33" s="0"/>
      <c r="XI33" s="0"/>
      <c r="XJ33" s="0"/>
      <c r="XK33" s="0"/>
      <c r="XL33" s="0"/>
      <c r="XM33" s="0"/>
      <c r="XN33" s="0"/>
      <c r="XO33" s="0"/>
      <c r="XP33" s="0"/>
      <c r="XQ33" s="0"/>
      <c r="XR33" s="0"/>
      <c r="XS33" s="0"/>
      <c r="XT33" s="0"/>
      <c r="XU33" s="0"/>
      <c r="XV33" s="0"/>
      <c r="XW33" s="0"/>
      <c r="XX33" s="0"/>
      <c r="XY33" s="0"/>
      <c r="XZ33" s="0"/>
      <c r="YA33" s="0"/>
      <c r="YB33" s="0"/>
      <c r="YC33" s="0"/>
      <c r="YD33" s="0"/>
      <c r="YE33" s="0"/>
      <c r="YF33" s="0"/>
      <c r="YG33" s="0"/>
      <c r="YH33" s="0"/>
      <c r="YI33" s="0"/>
      <c r="YJ33" s="0"/>
      <c r="YK33" s="0"/>
      <c r="YL33" s="0"/>
      <c r="YM33" s="0"/>
      <c r="YN33" s="0"/>
      <c r="YO33" s="0"/>
      <c r="YP33" s="0"/>
      <c r="YQ33" s="0"/>
      <c r="YR33" s="0"/>
      <c r="YS33" s="0"/>
      <c r="YT33" s="0"/>
      <c r="YU33" s="0"/>
      <c r="YV33" s="0"/>
      <c r="YW33" s="0"/>
      <c r="YX33" s="0"/>
      <c r="YY33" s="0"/>
      <c r="YZ33" s="0"/>
      <c r="ZA33" s="0"/>
      <c r="ZB33" s="0"/>
      <c r="ZC33" s="0"/>
      <c r="ZD33" s="0"/>
      <c r="ZE33" s="0"/>
      <c r="ZF33" s="0"/>
      <c r="ZG33" s="0"/>
      <c r="ZH33" s="0"/>
      <c r="ZI33" s="0"/>
      <c r="ZJ33" s="0"/>
      <c r="ZK33" s="0"/>
      <c r="ZL33" s="0"/>
      <c r="ZM33" s="0"/>
      <c r="ZN33" s="0"/>
      <c r="ZO33" s="0"/>
      <c r="ZP33" s="0"/>
      <c r="ZQ33" s="0"/>
      <c r="ZR33" s="0"/>
      <c r="ZS33" s="0"/>
      <c r="ZT33" s="0"/>
      <c r="ZU33" s="0"/>
      <c r="ZV33" s="0"/>
      <c r="ZW33" s="0"/>
      <c r="ZX33" s="0"/>
      <c r="ZY33" s="0"/>
      <c r="ZZ33" s="0"/>
      <c r="AAA33" s="0"/>
      <c r="AAB33" s="0"/>
      <c r="AAC33" s="0"/>
      <c r="AAD33" s="0"/>
      <c r="AAE33" s="0"/>
      <c r="AAF33" s="0"/>
      <c r="AAG33" s="0"/>
      <c r="AAH33" s="0"/>
      <c r="AAI33" s="0"/>
      <c r="AAJ33" s="0"/>
      <c r="AAK33" s="0"/>
      <c r="AAL33" s="0"/>
      <c r="AAM33" s="0"/>
      <c r="AAN33" s="0"/>
      <c r="AAO33" s="0"/>
      <c r="AAP33" s="0"/>
      <c r="AAQ33" s="0"/>
      <c r="AAR33" s="0"/>
      <c r="AAS33" s="0"/>
      <c r="AAT33" s="0"/>
      <c r="AAU33" s="0"/>
      <c r="AAV33" s="0"/>
      <c r="AAW33" s="0"/>
      <c r="AAX33" s="0"/>
      <c r="AAY33" s="0"/>
      <c r="AAZ33" s="0"/>
      <c r="ABA33" s="0"/>
      <c r="ABB33" s="0"/>
      <c r="ABC33" s="0"/>
      <c r="ABD33" s="0"/>
      <c r="ABE33" s="0"/>
      <c r="ABF33" s="0"/>
      <c r="ABG33" s="0"/>
      <c r="ABH33" s="0"/>
      <c r="ABI33" s="0"/>
      <c r="ABJ33" s="0"/>
      <c r="ABK33" s="0"/>
      <c r="ABL33" s="0"/>
      <c r="ABM33" s="0"/>
      <c r="ABN33" s="0"/>
      <c r="ABO33" s="0"/>
      <c r="ABP33" s="0"/>
      <c r="ABQ33" s="0"/>
      <c r="ABR33" s="0"/>
      <c r="ABS33" s="0"/>
      <c r="ABT33" s="0"/>
      <c r="ABU33" s="0"/>
      <c r="ABV33" s="0"/>
      <c r="ABW33" s="0"/>
      <c r="ABX33" s="0"/>
      <c r="ABY33" s="0"/>
      <c r="ABZ33" s="0"/>
      <c r="ACA33" s="0"/>
      <c r="ACB33" s="0"/>
      <c r="ACC33" s="0"/>
      <c r="ACD33" s="0"/>
      <c r="ACE33" s="0"/>
      <c r="ACF33" s="0"/>
      <c r="ACG33" s="0"/>
      <c r="ACH33" s="0"/>
      <c r="ACI33" s="0"/>
      <c r="ACJ33" s="0"/>
      <c r="ACK33" s="0"/>
      <c r="ACL33" s="0"/>
      <c r="ACM33" s="0"/>
      <c r="ACN33" s="0"/>
      <c r="ACO33" s="0"/>
      <c r="ACP33" s="0"/>
      <c r="ACQ33" s="0"/>
      <c r="ACR33" s="0"/>
      <c r="ACS33" s="0"/>
      <c r="ACT33" s="0"/>
      <c r="ACU33" s="0"/>
      <c r="ACV33" s="0"/>
      <c r="ACW33" s="0"/>
      <c r="ACX33" s="0"/>
      <c r="ACY33" s="0"/>
      <c r="ACZ33" s="0"/>
      <c r="ADA33" s="0"/>
      <c r="ADB33" s="0"/>
      <c r="ADC33" s="0"/>
      <c r="ADD33" s="0"/>
      <c r="ADE33" s="0"/>
      <c r="ADF33" s="0"/>
      <c r="ADG33" s="0"/>
      <c r="ADH33" s="0"/>
      <c r="ADI33" s="0"/>
      <c r="ADJ33" s="0"/>
      <c r="ADK33" s="0"/>
      <c r="ADL33" s="0"/>
      <c r="ADM33" s="0"/>
      <c r="ADN33" s="0"/>
      <c r="ADO33" s="0"/>
      <c r="ADP33" s="0"/>
      <c r="ADQ33" s="0"/>
      <c r="ADR33" s="0"/>
      <c r="ADS33" s="0"/>
      <c r="ADT33" s="0"/>
      <c r="ADU33" s="0"/>
      <c r="ADV33" s="0"/>
      <c r="ADW33" s="0"/>
      <c r="ADX33" s="0"/>
      <c r="ADY33" s="0"/>
      <c r="ADZ33" s="0"/>
      <c r="AEA33" s="0"/>
      <c r="AEB33" s="0"/>
      <c r="AEC33" s="0"/>
      <c r="AED33" s="0"/>
      <c r="AEE33" s="0"/>
      <c r="AEF33" s="0"/>
      <c r="AEG33" s="0"/>
      <c r="AEH33" s="0"/>
      <c r="AEI33" s="0"/>
      <c r="AEJ33" s="0"/>
      <c r="AEK33" s="0"/>
      <c r="AEL33" s="0"/>
      <c r="AEM33" s="0"/>
      <c r="AEN33" s="0"/>
      <c r="AEO33" s="0"/>
      <c r="AEP33" s="0"/>
      <c r="AEQ33" s="0"/>
      <c r="AER33" s="0"/>
      <c r="AES33" s="0"/>
      <c r="AET33" s="0"/>
      <c r="AEU33" s="0"/>
      <c r="AEV33" s="0"/>
      <c r="AEW33" s="0"/>
      <c r="AEX33" s="0"/>
      <c r="AEY33" s="0"/>
      <c r="AEZ33" s="0"/>
      <c r="AFA33" s="0"/>
      <c r="AFB33" s="0"/>
      <c r="AFC33" s="0"/>
      <c r="AFD33" s="0"/>
      <c r="AFE33" s="0"/>
      <c r="AFF33" s="0"/>
      <c r="AFG33" s="0"/>
      <c r="AFH33" s="0"/>
      <c r="AFI33" s="0"/>
      <c r="AFJ33" s="0"/>
      <c r="AFK33" s="0"/>
      <c r="AFL33" s="0"/>
      <c r="AFM33" s="0"/>
      <c r="AFN33" s="0"/>
      <c r="AFO33" s="0"/>
      <c r="AFP33" s="0"/>
      <c r="AFQ33" s="0"/>
      <c r="AFR33" s="0"/>
      <c r="AFS33" s="0"/>
      <c r="AFT33" s="0"/>
      <c r="AFU33" s="0"/>
      <c r="AFV33" s="0"/>
      <c r="AFW33" s="0"/>
      <c r="AFX33" s="0"/>
      <c r="AFY33" s="0"/>
      <c r="AFZ33" s="0"/>
      <c r="AGA33" s="0"/>
      <c r="AGB33" s="0"/>
      <c r="AGC33" s="0"/>
      <c r="AGD33" s="0"/>
      <c r="AGE33" s="0"/>
      <c r="AGF33" s="0"/>
      <c r="AGG33" s="0"/>
      <c r="AGH33" s="0"/>
      <c r="AGI33" s="0"/>
      <c r="AGJ33" s="0"/>
      <c r="AGK33" s="0"/>
      <c r="AGL33" s="0"/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customFormat="false" ht="15" hidden="false" customHeight="false" outlineLevel="0" collapsed="false">
      <c r="A34" s="25" t="n">
        <v>170</v>
      </c>
      <c r="B34" s="74" t="n">
        <v>39683</v>
      </c>
      <c r="C34" s="75" t="n">
        <f aca="false">dw!C34</f>
        <v>5.11469419688291</v>
      </c>
      <c r="D34" s="28" t="s">
        <v>71</v>
      </c>
      <c r="E34" s="30"/>
      <c r="F34" s="30" t="n">
        <v>29.85</v>
      </c>
      <c r="G34" s="30"/>
      <c r="H34" s="76" t="n">
        <f aca="false">(dw!K34*100)/dw!$AB34</f>
        <v>0.690411612076054</v>
      </c>
      <c r="I34" s="76" t="n">
        <f aca="false">(dw!L34*100)/dw!$AB34</f>
        <v>0.611661537573629</v>
      </c>
      <c r="J34" s="76" t="n">
        <f aca="false">(dw!M34*100)/dw!$AB34</f>
        <v>0.458476461144255</v>
      </c>
      <c r="K34" s="76" t="n">
        <f aca="false">(dw!N34*100)/dw!$AB34</f>
        <v>0</v>
      </c>
      <c r="L34" s="76" t="n">
        <f aca="false">(dw!O34*100)/dw!$AB34</f>
        <v>0</v>
      </c>
      <c r="M34" s="76" t="n">
        <f aca="false">(dw!P34*100)/dw!$AB34</f>
        <v>26.3232911705794</v>
      </c>
      <c r="N34" s="76" t="n">
        <f aca="false">(dw!Q34*100)/dw!$AB34</f>
        <v>1.2871052416535</v>
      </c>
      <c r="O34" s="76" t="n">
        <f aca="false">(dw!R34*100)/dw!$AB34</f>
        <v>9.13851463874887</v>
      </c>
      <c r="P34" s="76" t="n">
        <f aca="false">(dw!S34*100)/dw!$AB34</f>
        <v>6.52654727040645</v>
      </c>
      <c r="Q34" s="76" t="n">
        <f aca="false">(dw!T34*100)/dw!$AB34</f>
        <v>11.4416846259088</v>
      </c>
      <c r="R34" s="76" t="n">
        <f aca="false">(dw!U34*100)/dw!$AB34</f>
        <v>0</v>
      </c>
      <c r="S34" s="76" t="n">
        <f aca="false">(dw!V34*100)/dw!$AB34</f>
        <v>0</v>
      </c>
      <c r="T34" s="76" t="n">
        <f aca="false">(dw!W34*100)/dw!$AB34</f>
        <v>0</v>
      </c>
      <c r="U34" s="76" t="n">
        <f aca="false">(dw!X34*100)/dw!$AB34</f>
        <v>42.0921845135821</v>
      </c>
      <c r="V34" s="76" t="n">
        <f aca="false">(dw!Y34*100)/dw!$AB34</f>
        <v>0.330372744059831</v>
      </c>
      <c r="W34" s="76" t="n">
        <f aca="false">(dw!Z34*100)/dw!$AB34</f>
        <v>1.09975018426708</v>
      </c>
      <c r="X34" s="76" t="n">
        <f aca="false">(dw!AA34*100)/dw!$AB34</f>
        <v>0</v>
      </c>
      <c r="Y34" s="76" t="n">
        <f aca="false">SUM(H34:X34)</f>
        <v>100</v>
      </c>
      <c r="Z34" s="77" t="n">
        <f aca="false">SUM(H34:L34)</f>
        <v>1.76054961079394</v>
      </c>
      <c r="AA34" s="77" t="n">
        <f aca="false">SUM(M34:R34)</f>
        <v>54.7171429472971</v>
      </c>
      <c r="AB34" s="77" t="n">
        <f aca="false">(I34)/(H34+I34)</f>
        <v>0.469759734879867</v>
      </c>
      <c r="AC34" s="77" t="n">
        <f aca="false">U34/(Z34+U34)</f>
        <v>0.959853139240973</v>
      </c>
      <c r="AD34" s="77" t="n">
        <f aca="false">U34/(U34+AA34)</f>
        <v>0.43479472089703</v>
      </c>
      <c r="AE34" s="77" t="n">
        <f aca="false">Z34/(Z34+AA34)</f>
        <v>0.031172477681929</v>
      </c>
      <c r="AF34" s="77" t="n">
        <f aca="false">(H34+I34)/(H34+I34+V34)</f>
        <v>0.797621014373038</v>
      </c>
      <c r="AG34" s="77" t="n">
        <f aca="false">(H34)/V34</f>
        <v>2.08979591836735</v>
      </c>
      <c r="AH34" s="77" t="n">
        <f aca="false">(H34+I34)/(V34+U34)</f>
        <v>0.0306929434202161</v>
      </c>
      <c r="AI34" s="0"/>
      <c r="AJ34" s="0"/>
      <c r="AK34" s="0"/>
      <c r="AL34" s="0"/>
      <c r="AM34" s="0"/>
      <c r="AN34" s="0"/>
      <c r="AO34" s="0"/>
      <c r="AP34" s="0"/>
      <c r="AQ34" s="0"/>
      <c r="AR34" s="0"/>
      <c r="AS34" s="0"/>
      <c r="AT34" s="0"/>
      <c r="AU34" s="0"/>
      <c r="AV34" s="0"/>
      <c r="AW34" s="0"/>
      <c r="AX34" s="0"/>
      <c r="AY34" s="0"/>
      <c r="AZ34" s="0"/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  <c r="IX34" s="0"/>
      <c r="IY34" s="0"/>
      <c r="IZ34" s="0"/>
      <c r="JA34" s="0"/>
      <c r="JB34" s="0"/>
      <c r="JC34" s="0"/>
      <c r="JD34" s="0"/>
      <c r="JE34" s="0"/>
      <c r="JF34" s="0"/>
      <c r="JG34" s="0"/>
      <c r="JH34" s="0"/>
      <c r="JI34" s="0"/>
      <c r="JJ34" s="0"/>
      <c r="JK34" s="0"/>
      <c r="JL34" s="0"/>
      <c r="JM34" s="0"/>
      <c r="JN34" s="0"/>
      <c r="JO34" s="0"/>
      <c r="JP34" s="0"/>
      <c r="JQ34" s="0"/>
      <c r="JR34" s="0"/>
      <c r="JS34" s="0"/>
      <c r="JT34" s="0"/>
      <c r="JU34" s="0"/>
      <c r="JV34" s="0"/>
      <c r="JW34" s="0"/>
      <c r="JX34" s="0"/>
      <c r="JY34" s="0"/>
      <c r="JZ34" s="0"/>
      <c r="KA34" s="0"/>
      <c r="KB34" s="0"/>
      <c r="KC34" s="0"/>
      <c r="KD34" s="0"/>
      <c r="KE34" s="0"/>
      <c r="KF34" s="0"/>
      <c r="KG34" s="0"/>
      <c r="KH34" s="0"/>
      <c r="KI34" s="0"/>
      <c r="KJ34" s="0"/>
      <c r="KK34" s="0"/>
      <c r="KL34" s="0"/>
      <c r="KM34" s="0"/>
      <c r="KN34" s="0"/>
      <c r="KO34" s="0"/>
      <c r="KP34" s="0"/>
      <c r="KQ34" s="0"/>
      <c r="KR34" s="0"/>
      <c r="KS34" s="0"/>
      <c r="KT34" s="0"/>
      <c r="KU34" s="0"/>
      <c r="KV34" s="0"/>
      <c r="KW34" s="0"/>
      <c r="KX34" s="0"/>
      <c r="KY34" s="0"/>
      <c r="KZ34" s="0"/>
      <c r="LA34" s="0"/>
      <c r="LB34" s="0"/>
      <c r="LC34" s="0"/>
      <c r="LD34" s="0"/>
      <c r="LE34" s="0"/>
      <c r="LF34" s="0"/>
      <c r="LG34" s="0"/>
      <c r="LH34" s="0"/>
      <c r="LI34" s="0"/>
      <c r="LJ34" s="0"/>
      <c r="LK34" s="0"/>
      <c r="LL34" s="0"/>
      <c r="LM34" s="0"/>
      <c r="LN34" s="0"/>
      <c r="LO34" s="0"/>
      <c r="LP34" s="0"/>
      <c r="LQ34" s="0"/>
      <c r="LR34" s="0"/>
      <c r="LS34" s="0"/>
      <c r="LT34" s="0"/>
      <c r="LU34" s="0"/>
      <c r="LV34" s="0"/>
      <c r="LW34" s="0"/>
      <c r="LX34" s="0"/>
      <c r="LY34" s="0"/>
      <c r="LZ34" s="0"/>
      <c r="MA34" s="0"/>
      <c r="MB34" s="0"/>
      <c r="MC34" s="0"/>
      <c r="MD34" s="0"/>
      <c r="ME34" s="0"/>
      <c r="MF34" s="0"/>
      <c r="MG34" s="0"/>
      <c r="MH34" s="0"/>
      <c r="MI34" s="0"/>
      <c r="MJ34" s="0"/>
      <c r="MK34" s="0"/>
      <c r="ML34" s="0"/>
      <c r="MM34" s="0"/>
      <c r="MN34" s="0"/>
      <c r="MO34" s="0"/>
      <c r="MP34" s="0"/>
      <c r="MQ34" s="0"/>
      <c r="MR34" s="0"/>
      <c r="MS34" s="0"/>
      <c r="MT34" s="0"/>
      <c r="MU34" s="0"/>
      <c r="MV34" s="0"/>
      <c r="MW34" s="0"/>
      <c r="MX34" s="0"/>
      <c r="MY34" s="0"/>
      <c r="MZ34" s="0"/>
      <c r="NA34" s="0"/>
      <c r="NB34" s="0"/>
      <c r="NC34" s="0"/>
      <c r="ND34" s="0"/>
      <c r="NE34" s="0"/>
      <c r="NF34" s="0"/>
      <c r="NG34" s="0"/>
      <c r="NH34" s="0"/>
      <c r="NI34" s="0"/>
      <c r="NJ34" s="0"/>
      <c r="NK34" s="0"/>
      <c r="NL34" s="0"/>
      <c r="NM34" s="0"/>
      <c r="NN34" s="0"/>
      <c r="NO34" s="0"/>
      <c r="NP34" s="0"/>
      <c r="NQ34" s="0"/>
      <c r="NR34" s="0"/>
      <c r="NS34" s="0"/>
      <c r="NT34" s="0"/>
      <c r="NU34" s="0"/>
      <c r="NV34" s="0"/>
      <c r="NW34" s="0"/>
      <c r="NX34" s="0"/>
      <c r="NY34" s="0"/>
      <c r="NZ34" s="0"/>
      <c r="OA34" s="0"/>
      <c r="OB34" s="0"/>
      <c r="OC34" s="0"/>
      <c r="OD34" s="0"/>
      <c r="OE34" s="0"/>
      <c r="OF34" s="0"/>
      <c r="OG34" s="0"/>
      <c r="OH34" s="0"/>
      <c r="OI34" s="0"/>
      <c r="OJ34" s="0"/>
      <c r="OK34" s="0"/>
      <c r="OL34" s="0"/>
      <c r="OM34" s="0"/>
      <c r="ON34" s="0"/>
      <c r="OO34" s="0"/>
      <c r="OP34" s="0"/>
      <c r="OQ34" s="0"/>
      <c r="OR34" s="0"/>
      <c r="OS34" s="0"/>
      <c r="OT34" s="0"/>
      <c r="OU34" s="0"/>
      <c r="OV34" s="0"/>
      <c r="OW34" s="0"/>
      <c r="OX34" s="0"/>
      <c r="OY34" s="0"/>
      <c r="OZ34" s="0"/>
      <c r="PA34" s="0"/>
      <c r="PB34" s="0"/>
      <c r="PC34" s="0"/>
      <c r="PD34" s="0"/>
      <c r="PE34" s="0"/>
      <c r="PF34" s="0"/>
      <c r="PG34" s="0"/>
      <c r="PH34" s="0"/>
      <c r="PI34" s="0"/>
      <c r="PJ34" s="0"/>
      <c r="PK34" s="0"/>
      <c r="PL34" s="0"/>
      <c r="PM34" s="0"/>
      <c r="PN34" s="0"/>
      <c r="PO34" s="0"/>
      <c r="PP34" s="0"/>
      <c r="PQ34" s="0"/>
      <c r="PR34" s="0"/>
      <c r="PS34" s="0"/>
      <c r="PT34" s="0"/>
      <c r="PU34" s="0"/>
      <c r="PV34" s="0"/>
      <c r="PW34" s="0"/>
      <c r="PX34" s="0"/>
      <c r="PY34" s="0"/>
      <c r="PZ34" s="0"/>
      <c r="QA34" s="0"/>
      <c r="QB34" s="0"/>
      <c r="QC34" s="0"/>
      <c r="QD34" s="0"/>
      <c r="QE34" s="0"/>
      <c r="QF34" s="0"/>
      <c r="QG34" s="0"/>
      <c r="QH34" s="0"/>
      <c r="QI34" s="0"/>
      <c r="QJ34" s="0"/>
      <c r="QK34" s="0"/>
      <c r="QL34" s="0"/>
      <c r="QM34" s="0"/>
      <c r="QN34" s="0"/>
      <c r="QO34" s="0"/>
      <c r="QP34" s="0"/>
      <c r="QQ34" s="0"/>
      <c r="QR34" s="0"/>
      <c r="QS34" s="0"/>
      <c r="QT34" s="0"/>
      <c r="QU34" s="0"/>
      <c r="QV34" s="0"/>
      <c r="QW34" s="0"/>
      <c r="QX34" s="0"/>
      <c r="QY34" s="0"/>
      <c r="QZ34" s="0"/>
      <c r="RA34" s="0"/>
      <c r="RB34" s="0"/>
      <c r="RC34" s="0"/>
      <c r="RD34" s="0"/>
      <c r="RE34" s="0"/>
      <c r="RF34" s="0"/>
      <c r="RG34" s="0"/>
      <c r="RH34" s="0"/>
      <c r="RI34" s="0"/>
      <c r="RJ34" s="0"/>
      <c r="RK34" s="0"/>
      <c r="RL34" s="0"/>
      <c r="RM34" s="0"/>
      <c r="RN34" s="0"/>
      <c r="RO34" s="0"/>
      <c r="RP34" s="0"/>
      <c r="RQ34" s="0"/>
      <c r="RR34" s="0"/>
      <c r="RS34" s="0"/>
      <c r="RT34" s="0"/>
      <c r="RU34" s="0"/>
      <c r="RV34" s="0"/>
      <c r="RW34" s="0"/>
      <c r="RX34" s="0"/>
      <c r="RY34" s="0"/>
      <c r="RZ34" s="0"/>
      <c r="SA34" s="0"/>
      <c r="SB34" s="0"/>
      <c r="SC34" s="0"/>
      <c r="SD34" s="0"/>
      <c r="SE34" s="0"/>
      <c r="SF34" s="0"/>
      <c r="SG34" s="0"/>
      <c r="SH34" s="0"/>
      <c r="SI34" s="0"/>
      <c r="SJ34" s="0"/>
      <c r="SK34" s="0"/>
      <c r="SL34" s="0"/>
      <c r="SM34" s="0"/>
      <c r="SN34" s="0"/>
      <c r="SO34" s="0"/>
      <c r="SP34" s="0"/>
      <c r="SQ34" s="0"/>
      <c r="SR34" s="0"/>
      <c r="SS34" s="0"/>
      <c r="ST34" s="0"/>
      <c r="SU34" s="0"/>
      <c r="SV34" s="0"/>
      <c r="SW34" s="0"/>
      <c r="SX34" s="0"/>
      <c r="SY34" s="0"/>
      <c r="SZ34" s="0"/>
      <c r="TA34" s="0"/>
      <c r="TB34" s="0"/>
      <c r="TC34" s="0"/>
      <c r="TD34" s="0"/>
      <c r="TE34" s="0"/>
      <c r="TF34" s="0"/>
      <c r="TG34" s="0"/>
      <c r="TH34" s="0"/>
      <c r="TI34" s="0"/>
      <c r="TJ34" s="0"/>
      <c r="TK34" s="0"/>
      <c r="TL34" s="0"/>
      <c r="TM34" s="0"/>
      <c r="TN34" s="0"/>
      <c r="TO34" s="0"/>
      <c r="TP34" s="0"/>
      <c r="TQ34" s="0"/>
      <c r="TR34" s="0"/>
      <c r="TS34" s="0"/>
      <c r="TT34" s="0"/>
      <c r="TU34" s="0"/>
      <c r="TV34" s="0"/>
      <c r="TW34" s="0"/>
      <c r="TX34" s="0"/>
      <c r="TY34" s="0"/>
      <c r="TZ34" s="0"/>
      <c r="UA34" s="0"/>
      <c r="UB34" s="0"/>
      <c r="UC34" s="0"/>
      <c r="UD34" s="0"/>
      <c r="UE34" s="0"/>
      <c r="UF34" s="0"/>
      <c r="UG34" s="0"/>
      <c r="UH34" s="0"/>
      <c r="UI34" s="0"/>
      <c r="UJ34" s="0"/>
      <c r="UK34" s="0"/>
      <c r="UL34" s="0"/>
      <c r="UM34" s="0"/>
      <c r="UN34" s="0"/>
      <c r="UO34" s="0"/>
      <c r="UP34" s="0"/>
      <c r="UQ34" s="0"/>
      <c r="UR34" s="0"/>
      <c r="US34" s="0"/>
      <c r="UT34" s="0"/>
      <c r="UU34" s="0"/>
      <c r="UV34" s="0"/>
      <c r="UW34" s="0"/>
      <c r="UX34" s="0"/>
      <c r="UY34" s="0"/>
      <c r="UZ34" s="0"/>
      <c r="VA34" s="0"/>
      <c r="VB34" s="0"/>
      <c r="VC34" s="0"/>
      <c r="VD34" s="0"/>
      <c r="VE34" s="0"/>
      <c r="VF34" s="0"/>
      <c r="VG34" s="0"/>
      <c r="VH34" s="0"/>
      <c r="VI34" s="0"/>
      <c r="VJ34" s="0"/>
      <c r="VK34" s="0"/>
      <c r="VL34" s="0"/>
      <c r="VM34" s="0"/>
      <c r="VN34" s="0"/>
      <c r="VO34" s="0"/>
      <c r="VP34" s="0"/>
      <c r="VQ34" s="0"/>
      <c r="VR34" s="0"/>
      <c r="VS34" s="0"/>
      <c r="VT34" s="0"/>
      <c r="VU34" s="0"/>
      <c r="VV34" s="0"/>
      <c r="VW34" s="0"/>
      <c r="VX34" s="0"/>
      <c r="VY34" s="0"/>
      <c r="VZ34" s="0"/>
      <c r="WA34" s="0"/>
      <c r="WB34" s="0"/>
      <c r="WC34" s="0"/>
      <c r="WD34" s="0"/>
      <c r="WE34" s="0"/>
      <c r="WF34" s="0"/>
      <c r="WG34" s="0"/>
      <c r="WH34" s="0"/>
      <c r="WI34" s="0"/>
      <c r="WJ34" s="0"/>
      <c r="WK34" s="0"/>
      <c r="WL34" s="0"/>
      <c r="WM34" s="0"/>
      <c r="WN34" s="0"/>
      <c r="WO34" s="0"/>
      <c r="WP34" s="0"/>
      <c r="WQ34" s="0"/>
      <c r="WR34" s="0"/>
      <c r="WS34" s="0"/>
      <c r="WT34" s="0"/>
      <c r="WU34" s="0"/>
      <c r="WV34" s="0"/>
      <c r="WW34" s="0"/>
      <c r="WX34" s="0"/>
      <c r="WY34" s="0"/>
      <c r="WZ34" s="0"/>
      <c r="XA34" s="0"/>
      <c r="XB34" s="0"/>
      <c r="XC34" s="0"/>
      <c r="XD34" s="0"/>
      <c r="XE34" s="0"/>
      <c r="XF34" s="0"/>
      <c r="XG34" s="0"/>
      <c r="XH34" s="0"/>
      <c r="XI34" s="0"/>
      <c r="XJ34" s="0"/>
      <c r="XK34" s="0"/>
      <c r="XL34" s="0"/>
      <c r="XM34" s="0"/>
      <c r="XN34" s="0"/>
      <c r="XO34" s="0"/>
      <c r="XP34" s="0"/>
      <c r="XQ34" s="0"/>
      <c r="XR34" s="0"/>
      <c r="XS34" s="0"/>
      <c r="XT34" s="0"/>
      <c r="XU34" s="0"/>
      <c r="XV34" s="0"/>
      <c r="XW34" s="0"/>
      <c r="XX34" s="0"/>
      <c r="XY34" s="0"/>
      <c r="XZ34" s="0"/>
      <c r="YA34" s="0"/>
      <c r="YB34" s="0"/>
      <c r="YC34" s="0"/>
      <c r="YD34" s="0"/>
      <c r="YE34" s="0"/>
      <c r="YF34" s="0"/>
      <c r="YG34" s="0"/>
      <c r="YH34" s="0"/>
      <c r="YI34" s="0"/>
      <c r="YJ34" s="0"/>
      <c r="YK34" s="0"/>
      <c r="YL34" s="0"/>
      <c r="YM34" s="0"/>
      <c r="YN34" s="0"/>
      <c r="YO34" s="0"/>
      <c r="YP34" s="0"/>
      <c r="YQ34" s="0"/>
      <c r="YR34" s="0"/>
      <c r="YS34" s="0"/>
      <c r="YT34" s="0"/>
      <c r="YU34" s="0"/>
      <c r="YV34" s="0"/>
      <c r="YW34" s="0"/>
      <c r="YX34" s="0"/>
      <c r="YY34" s="0"/>
      <c r="YZ34" s="0"/>
      <c r="ZA34" s="0"/>
      <c r="ZB34" s="0"/>
      <c r="ZC34" s="0"/>
      <c r="ZD34" s="0"/>
      <c r="ZE34" s="0"/>
      <c r="ZF34" s="0"/>
      <c r="ZG34" s="0"/>
      <c r="ZH34" s="0"/>
      <c r="ZI34" s="0"/>
      <c r="ZJ34" s="0"/>
      <c r="ZK34" s="0"/>
      <c r="ZL34" s="0"/>
      <c r="ZM34" s="0"/>
      <c r="ZN34" s="0"/>
      <c r="ZO34" s="0"/>
      <c r="ZP34" s="0"/>
      <c r="ZQ34" s="0"/>
      <c r="ZR34" s="0"/>
      <c r="ZS34" s="0"/>
      <c r="ZT34" s="0"/>
      <c r="ZU34" s="0"/>
      <c r="ZV34" s="0"/>
      <c r="ZW34" s="0"/>
      <c r="ZX34" s="0"/>
      <c r="ZY34" s="0"/>
      <c r="ZZ34" s="0"/>
      <c r="AAA34" s="0"/>
      <c r="AAB34" s="0"/>
      <c r="AAC34" s="0"/>
      <c r="AAD34" s="0"/>
      <c r="AAE34" s="0"/>
      <c r="AAF34" s="0"/>
      <c r="AAG34" s="0"/>
      <c r="AAH34" s="0"/>
      <c r="AAI34" s="0"/>
      <c r="AAJ34" s="0"/>
      <c r="AAK34" s="0"/>
      <c r="AAL34" s="0"/>
      <c r="AAM34" s="0"/>
      <c r="AAN34" s="0"/>
      <c r="AAO34" s="0"/>
      <c r="AAP34" s="0"/>
      <c r="AAQ34" s="0"/>
      <c r="AAR34" s="0"/>
      <c r="AAS34" s="0"/>
      <c r="AAT34" s="0"/>
      <c r="AAU34" s="0"/>
      <c r="AAV34" s="0"/>
      <c r="AAW34" s="0"/>
      <c r="AAX34" s="0"/>
      <c r="AAY34" s="0"/>
      <c r="AAZ34" s="0"/>
      <c r="ABA34" s="0"/>
      <c r="ABB34" s="0"/>
      <c r="ABC34" s="0"/>
      <c r="ABD34" s="0"/>
      <c r="ABE34" s="0"/>
      <c r="ABF34" s="0"/>
      <c r="ABG34" s="0"/>
      <c r="ABH34" s="0"/>
      <c r="ABI34" s="0"/>
      <c r="ABJ34" s="0"/>
      <c r="ABK34" s="0"/>
      <c r="ABL34" s="0"/>
      <c r="ABM34" s="0"/>
      <c r="ABN34" s="0"/>
      <c r="ABO34" s="0"/>
      <c r="ABP34" s="0"/>
      <c r="ABQ34" s="0"/>
      <c r="ABR34" s="0"/>
      <c r="ABS34" s="0"/>
      <c r="ABT34" s="0"/>
      <c r="ABU34" s="0"/>
      <c r="ABV34" s="0"/>
      <c r="ABW34" s="0"/>
      <c r="ABX34" s="0"/>
      <c r="ABY34" s="0"/>
      <c r="ABZ34" s="0"/>
      <c r="ACA34" s="0"/>
      <c r="ACB34" s="0"/>
      <c r="ACC34" s="0"/>
      <c r="ACD34" s="0"/>
      <c r="ACE34" s="0"/>
      <c r="ACF34" s="0"/>
      <c r="ACG34" s="0"/>
      <c r="ACH34" s="0"/>
      <c r="ACI34" s="0"/>
      <c r="ACJ34" s="0"/>
      <c r="ACK34" s="0"/>
      <c r="ACL34" s="0"/>
      <c r="ACM34" s="0"/>
      <c r="ACN34" s="0"/>
      <c r="ACO34" s="0"/>
      <c r="ACP34" s="0"/>
      <c r="ACQ34" s="0"/>
      <c r="ACR34" s="0"/>
      <c r="ACS34" s="0"/>
      <c r="ACT34" s="0"/>
      <c r="ACU34" s="0"/>
      <c r="ACV34" s="0"/>
      <c r="ACW34" s="0"/>
      <c r="ACX34" s="0"/>
      <c r="ACY34" s="0"/>
      <c r="ACZ34" s="0"/>
      <c r="ADA34" s="0"/>
      <c r="ADB34" s="0"/>
      <c r="ADC34" s="0"/>
      <c r="ADD34" s="0"/>
      <c r="ADE34" s="0"/>
      <c r="ADF34" s="0"/>
      <c r="ADG34" s="0"/>
      <c r="ADH34" s="0"/>
      <c r="ADI34" s="0"/>
      <c r="ADJ34" s="0"/>
      <c r="ADK34" s="0"/>
      <c r="ADL34" s="0"/>
      <c r="ADM34" s="0"/>
      <c r="ADN34" s="0"/>
      <c r="ADO34" s="0"/>
      <c r="ADP34" s="0"/>
      <c r="ADQ34" s="0"/>
      <c r="ADR34" s="0"/>
      <c r="ADS34" s="0"/>
      <c r="ADT34" s="0"/>
      <c r="ADU34" s="0"/>
      <c r="ADV34" s="0"/>
      <c r="ADW34" s="0"/>
      <c r="ADX34" s="0"/>
      <c r="ADY34" s="0"/>
      <c r="ADZ34" s="0"/>
      <c r="AEA34" s="0"/>
      <c r="AEB34" s="0"/>
      <c r="AEC34" s="0"/>
      <c r="AED34" s="0"/>
      <c r="AEE34" s="0"/>
      <c r="AEF34" s="0"/>
      <c r="AEG34" s="0"/>
      <c r="AEH34" s="0"/>
      <c r="AEI34" s="0"/>
      <c r="AEJ34" s="0"/>
      <c r="AEK34" s="0"/>
      <c r="AEL34" s="0"/>
      <c r="AEM34" s="0"/>
      <c r="AEN34" s="0"/>
      <c r="AEO34" s="0"/>
      <c r="AEP34" s="0"/>
      <c r="AEQ34" s="0"/>
      <c r="AER34" s="0"/>
      <c r="AES34" s="0"/>
      <c r="AET34" s="0"/>
      <c r="AEU34" s="0"/>
      <c r="AEV34" s="0"/>
      <c r="AEW34" s="0"/>
      <c r="AEX34" s="0"/>
      <c r="AEY34" s="0"/>
      <c r="AEZ34" s="0"/>
      <c r="AFA34" s="0"/>
      <c r="AFB34" s="0"/>
      <c r="AFC34" s="0"/>
      <c r="AFD34" s="0"/>
      <c r="AFE34" s="0"/>
      <c r="AFF34" s="0"/>
      <c r="AFG34" s="0"/>
      <c r="AFH34" s="0"/>
      <c r="AFI34" s="0"/>
      <c r="AFJ34" s="0"/>
      <c r="AFK34" s="0"/>
      <c r="AFL34" s="0"/>
      <c r="AFM34" s="0"/>
      <c r="AFN34" s="0"/>
      <c r="AFO34" s="0"/>
      <c r="AFP34" s="0"/>
      <c r="AFQ34" s="0"/>
      <c r="AFR34" s="0"/>
      <c r="AFS34" s="0"/>
      <c r="AFT34" s="0"/>
      <c r="AFU34" s="0"/>
      <c r="AFV34" s="0"/>
      <c r="AFW34" s="0"/>
      <c r="AFX34" s="0"/>
      <c r="AFY34" s="0"/>
      <c r="AFZ34" s="0"/>
      <c r="AGA34" s="0"/>
      <c r="AGB34" s="0"/>
      <c r="AGC34" s="0"/>
      <c r="AGD34" s="0"/>
      <c r="AGE34" s="0"/>
      <c r="AGF34" s="0"/>
      <c r="AGG34" s="0"/>
      <c r="AGH34" s="0"/>
      <c r="AGI34" s="0"/>
      <c r="AGJ34" s="0"/>
      <c r="AGK34" s="0"/>
      <c r="AGL34" s="0"/>
      <c r="AGM34" s="0"/>
      <c r="AGN34" s="0"/>
      <c r="AGO34" s="0"/>
      <c r="AGP34" s="0"/>
      <c r="AGQ34" s="0"/>
      <c r="AGR34" s="0"/>
      <c r="AGS34" s="0"/>
      <c r="AGT34" s="0"/>
      <c r="AGU34" s="0"/>
      <c r="AGV34" s="0"/>
      <c r="AGW34" s="0"/>
      <c r="AGX34" s="0"/>
      <c r="AGY34" s="0"/>
      <c r="AGZ34" s="0"/>
      <c r="AHA34" s="0"/>
      <c r="AHB34" s="0"/>
      <c r="AHC34" s="0"/>
      <c r="AHD34" s="0"/>
      <c r="AHE34" s="0"/>
      <c r="AHF34" s="0"/>
      <c r="AHG34" s="0"/>
      <c r="AHH34" s="0"/>
      <c r="AHI34" s="0"/>
      <c r="AHJ34" s="0"/>
      <c r="AHK34" s="0"/>
      <c r="AHL34" s="0"/>
      <c r="AHM34" s="0"/>
      <c r="AHN34" s="0"/>
      <c r="AHO34" s="0"/>
      <c r="AHP34" s="0"/>
      <c r="AHQ34" s="0"/>
      <c r="AHR34" s="0"/>
      <c r="AHS34" s="0"/>
      <c r="AHT34" s="0"/>
      <c r="AHU34" s="0"/>
      <c r="AHV34" s="0"/>
      <c r="AHW34" s="0"/>
      <c r="AHX34" s="0"/>
      <c r="AHY34" s="0"/>
      <c r="AHZ34" s="0"/>
      <c r="AIA34" s="0"/>
      <c r="AIB34" s="0"/>
      <c r="AIC34" s="0"/>
      <c r="AID34" s="0"/>
      <c r="AIE34" s="0"/>
      <c r="AIF34" s="0"/>
      <c r="AIG34" s="0"/>
      <c r="AIH34" s="0"/>
      <c r="AII34" s="0"/>
      <c r="AIJ34" s="0"/>
      <c r="AIK34" s="0"/>
      <c r="AIL34" s="0"/>
      <c r="AIM34" s="0"/>
      <c r="AIN34" s="0"/>
      <c r="AIO34" s="0"/>
      <c r="AIP34" s="0"/>
      <c r="AIQ34" s="0"/>
      <c r="AIR34" s="0"/>
      <c r="AIS34" s="0"/>
      <c r="AIT34" s="0"/>
      <c r="AIU34" s="0"/>
      <c r="AIV34" s="0"/>
      <c r="AIW34" s="0"/>
      <c r="AIX34" s="0"/>
      <c r="AIY34" s="0"/>
      <c r="AIZ34" s="0"/>
      <c r="AJA34" s="0"/>
      <c r="AJB34" s="0"/>
      <c r="AJC34" s="0"/>
      <c r="AJD34" s="0"/>
      <c r="AJE34" s="0"/>
      <c r="AJF34" s="0"/>
      <c r="AJG34" s="0"/>
      <c r="AJH34" s="0"/>
      <c r="AJI34" s="0"/>
      <c r="AJJ34" s="0"/>
      <c r="AJK34" s="0"/>
      <c r="AJL34" s="0"/>
      <c r="AJM34" s="0"/>
      <c r="AJN34" s="0"/>
      <c r="AJO34" s="0"/>
      <c r="AJP34" s="0"/>
      <c r="AJQ34" s="0"/>
      <c r="AJR34" s="0"/>
      <c r="AJS34" s="0"/>
      <c r="AJT34" s="0"/>
      <c r="AJU34" s="0"/>
      <c r="AJV34" s="0"/>
      <c r="AJW34" s="0"/>
      <c r="AJX34" s="0"/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  <c r="AKK34" s="0"/>
      <c r="AKL34" s="0"/>
      <c r="AKM34" s="0"/>
      <c r="AKN34" s="0"/>
      <c r="AKO34" s="0"/>
      <c r="AKP34" s="0"/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customFormat="false" ht="15" hidden="false" customHeight="false" outlineLevel="0" collapsed="false">
      <c r="A35" s="25" t="n">
        <v>184</v>
      </c>
      <c r="B35" s="74" t="n">
        <v>39798</v>
      </c>
      <c r="C35" s="75" t="n">
        <f aca="false">dw!C35</f>
        <v>7.86301369863014</v>
      </c>
      <c r="D35" s="28" t="s">
        <v>71</v>
      </c>
      <c r="E35" s="30" t="n">
        <v>0.11</v>
      </c>
      <c r="F35" s="30" t="n">
        <v>33</v>
      </c>
      <c r="G35" s="30" t="n">
        <v>0.333333333333333</v>
      </c>
      <c r="H35" s="76" t="n">
        <f aca="false">(dw!K35*100)/dw!$AB35</f>
        <v>2.43968838095552</v>
      </c>
      <c r="I35" s="76" t="n">
        <f aca="false">(dw!L35*100)/dw!$AB35</f>
        <v>3.05635214471004</v>
      </c>
      <c r="J35" s="76" t="n">
        <f aca="false">(dw!M35*100)/dw!$AB35</f>
        <v>2.18719172928727</v>
      </c>
      <c r="K35" s="76" t="n">
        <f aca="false">(dw!N35*100)/dw!$AB35</f>
        <v>10.8782694735413</v>
      </c>
      <c r="L35" s="76" t="n">
        <f aca="false">(dw!O35*100)/dw!$AB35</f>
        <v>0</v>
      </c>
      <c r="M35" s="76" t="n">
        <f aca="false">(dw!P35*100)/dw!$AB35</f>
        <v>14.1697177775637</v>
      </c>
      <c r="N35" s="76" t="n">
        <f aca="false">(dw!Q35*100)/dw!$AB35</f>
        <v>0</v>
      </c>
      <c r="O35" s="76" t="n">
        <f aca="false">(dw!R35*100)/dw!$AB35</f>
        <v>11.5811593881161</v>
      </c>
      <c r="P35" s="76" t="n">
        <f aca="false">(dw!S35*100)/dw!$AB35</f>
        <v>12.2992020370115</v>
      </c>
      <c r="Q35" s="76" t="n">
        <f aca="false">(dw!T35*100)/dw!$AB35</f>
        <v>8.68134467333409</v>
      </c>
      <c r="R35" s="76" t="n">
        <f aca="false">(dw!U35*100)/dw!$AB35</f>
        <v>0</v>
      </c>
      <c r="S35" s="76" t="n">
        <f aca="false">(dw!V35*100)/dw!$AB35</f>
        <v>0</v>
      </c>
      <c r="T35" s="76" t="n">
        <f aca="false">(dw!W35*100)/dw!$AB35</f>
        <v>0</v>
      </c>
      <c r="U35" s="76" t="n">
        <f aca="false">(dw!X35*100)/dw!$AB35</f>
        <v>32.7146573056409</v>
      </c>
      <c r="V35" s="76" t="n">
        <f aca="false">(dw!Y35*100)/dw!$AB35</f>
        <v>0.307983102961551</v>
      </c>
      <c r="W35" s="76" t="n">
        <f aca="false">(dw!Z35*100)/dw!$AB35</f>
        <v>1.68443398687814</v>
      </c>
      <c r="X35" s="76" t="n">
        <f aca="false">(dw!AA35*100)/dw!$AB35</f>
        <v>0</v>
      </c>
      <c r="Y35" s="76" t="n">
        <f aca="false">SUM(H35:X35)</f>
        <v>100</v>
      </c>
      <c r="Z35" s="77" t="n">
        <f aca="false">SUM(H35:L35)</f>
        <v>18.5615017284941</v>
      </c>
      <c r="AA35" s="77" t="n">
        <f aca="false">SUM(M35:R35)</f>
        <v>46.7314238760253</v>
      </c>
      <c r="AB35" s="77" t="n">
        <f aca="false">(I35)/(H35+I35)</f>
        <v>0.556100729322756</v>
      </c>
      <c r="AC35" s="77" t="n">
        <f aca="false">U35/(Z35+U35)</f>
        <v>0.638009123964657</v>
      </c>
      <c r="AD35" s="77" t="n">
        <f aca="false">U35/(U35+AA35)</f>
        <v>0.41178440546153</v>
      </c>
      <c r="AE35" s="77" t="n">
        <f aca="false">Z35/(Z35+AA35)</f>
        <v>0.284280441665633</v>
      </c>
      <c r="AF35" s="77" t="n">
        <f aca="false">(H35+I35)/(H35+I35+V35)</f>
        <v>0.946936276854131</v>
      </c>
      <c r="AG35" s="77" t="n">
        <f aca="false">(H35)/V35</f>
        <v>7.92150074953981</v>
      </c>
      <c r="AH35" s="77" t="n">
        <f aca="false">(H35+I35)/(V35+U35)</f>
        <v>0.166432497754899</v>
      </c>
      <c r="AI35" s="0"/>
      <c r="AJ35" s="0"/>
      <c r="AK35" s="0"/>
      <c r="AL35" s="0"/>
      <c r="AM35" s="0"/>
      <c r="AN35" s="0"/>
      <c r="AO35" s="0"/>
      <c r="AP35" s="0"/>
      <c r="AQ35" s="0"/>
      <c r="AR35" s="0"/>
      <c r="AS35" s="0"/>
      <c r="AT35" s="0"/>
      <c r="AU35" s="0"/>
      <c r="AV35" s="0"/>
      <c r="AW35" s="0"/>
      <c r="AX35" s="0"/>
      <c r="AY35" s="0"/>
      <c r="AZ35" s="0"/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  <c r="IS35" s="0"/>
      <c r="IT35" s="0"/>
      <c r="IU35" s="0"/>
      <c r="IV35" s="0"/>
      <c r="IW35" s="0"/>
      <c r="IX35" s="0"/>
      <c r="IY35" s="0"/>
      <c r="IZ35" s="0"/>
      <c r="JA35" s="0"/>
      <c r="JB35" s="0"/>
      <c r="JC35" s="0"/>
      <c r="JD35" s="0"/>
      <c r="JE35" s="0"/>
      <c r="JF35" s="0"/>
      <c r="JG35" s="0"/>
      <c r="JH35" s="0"/>
      <c r="JI35" s="0"/>
      <c r="JJ35" s="0"/>
      <c r="JK35" s="0"/>
      <c r="JL35" s="0"/>
      <c r="JM35" s="0"/>
      <c r="JN35" s="0"/>
      <c r="JO35" s="0"/>
      <c r="JP35" s="0"/>
      <c r="JQ35" s="0"/>
      <c r="JR35" s="0"/>
      <c r="JS35" s="0"/>
      <c r="JT35" s="0"/>
      <c r="JU35" s="0"/>
      <c r="JV35" s="0"/>
      <c r="JW35" s="0"/>
      <c r="JX35" s="0"/>
      <c r="JY35" s="0"/>
      <c r="JZ35" s="0"/>
      <c r="KA35" s="0"/>
      <c r="KB35" s="0"/>
      <c r="KC35" s="0"/>
      <c r="KD35" s="0"/>
      <c r="KE35" s="0"/>
      <c r="KF35" s="0"/>
      <c r="KG35" s="0"/>
      <c r="KH35" s="0"/>
      <c r="KI35" s="0"/>
      <c r="KJ35" s="0"/>
      <c r="KK35" s="0"/>
      <c r="KL35" s="0"/>
      <c r="KM35" s="0"/>
      <c r="KN35" s="0"/>
      <c r="KO35" s="0"/>
      <c r="KP35" s="0"/>
      <c r="KQ35" s="0"/>
      <c r="KR35" s="0"/>
      <c r="KS35" s="0"/>
      <c r="KT35" s="0"/>
      <c r="KU35" s="0"/>
      <c r="KV35" s="0"/>
      <c r="KW35" s="0"/>
      <c r="KX35" s="0"/>
      <c r="KY35" s="0"/>
      <c r="KZ35" s="0"/>
      <c r="LA35" s="0"/>
      <c r="LB35" s="0"/>
      <c r="LC35" s="0"/>
      <c r="LD35" s="0"/>
      <c r="LE35" s="0"/>
      <c r="LF35" s="0"/>
      <c r="LG35" s="0"/>
      <c r="LH35" s="0"/>
      <c r="LI35" s="0"/>
      <c r="LJ35" s="0"/>
      <c r="LK35" s="0"/>
      <c r="LL35" s="0"/>
      <c r="LM35" s="0"/>
      <c r="LN35" s="0"/>
      <c r="LO35" s="0"/>
      <c r="LP35" s="0"/>
      <c r="LQ35" s="0"/>
      <c r="LR35" s="0"/>
      <c r="LS35" s="0"/>
      <c r="LT35" s="0"/>
      <c r="LU35" s="0"/>
      <c r="LV35" s="0"/>
      <c r="LW35" s="0"/>
      <c r="LX35" s="0"/>
      <c r="LY35" s="0"/>
      <c r="LZ35" s="0"/>
      <c r="MA35" s="0"/>
      <c r="MB35" s="0"/>
      <c r="MC35" s="0"/>
      <c r="MD35" s="0"/>
      <c r="ME35" s="0"/>
      <c r="MF35" s="0"/>
      <c r="MG35" s="0"/>
      <c r="MH35" s="0"/>
      <c r="MI35" s="0"/>
      <c r="MJ35" s="0"/>
      <c r="MK35" s="0"/>
      <c r="ML35" s="0"/>
      <c r="MM35" s="0"/>
      <c r="MN35" s="0"/>
      <c r="MO35" s="0"/>
      <c r="MP35" s="0"/>
      <c r="MQ35" s="0"/>
      <c r="MR35" s="0"/>
      <c r="MS35" s="0"/>
      <c r="MT35" s="0"/>
      <c r="MU35" s="0"/>
      <c r="MV35" s="0"/>
      <c r="MW35" s="0"/>
      <c r="MX35" s="0"/>
      <c r="MY35" s="0"/>
      <c r="MZ35" s="0"/>
      <c r="NA35" s="0"/>
      <c r="NB35" s="0"/>
      <c r="NC35" s="0"/>
      <c r="ND35" s="0"/>
      <c r="NE35" s="0"/>
      <c r="NF35" s="0"/>
      <c r="NG35" s="0"/>
      <c r="NH35" s="0"/>
      <c r="NI35" s="0"/>
      <c r="NJ35" s="0"/>
      <c r="NK35" s="0"/>
      <c r="NL35" s="0"/>
      <c r="NM35" s="0"/>
      <c r="NN35" s="0"/>
      <c r="NO35" s="0"/>
      <c r="NP35" s="0"/>
      <c r="NQ35" s="0"/>
      <c r="NR35" s="0"/>
      <c r="NS35" s="0"/>
      <c r="NT35" s="0"/>
      <c r="NU35" s="0"/>
      <c r="NV35" s="0"/>
      <c r="NW35" s="0"/>
      <c r="NX35" s="0"/>
      <c r="NY35" s="0"/>
      <c r="NZ35" s="0"/>
      <c r="OA35" s="0"/>
      <c r="OB35" s="0"/>
      <c r="OC35" s="0"/>
      <c r="OD35" s="0"/>
      <c r="OE35" s="0"/>
      <c r="OF35" s="0"/>
      <c r="OG35" s="0"/>
      <c r="OH35" s="0"/>
      <c r="OI35" s="0"/>
      <c r="OJ35" s="0"/>
      <c r="OK35" s="0"/>
      <c r="OL35" s="0"/>
      <c r="OM35" s="0"/>
      <c r="ON35" s="0"/>
      <c r="OO35" s="0"/>
      <c r="OP35" s="0"/>
      <c r="OQ35" s="0"/>
      <c r="OR35" s="0"/>
      <c r="OS35" s="0"/>
      <c r="OT35" s="0"/>
      <c r="OU35" s="0"/>
      <c r="OV35" s="0"/>
      <c r="OW35" s="0"/>
      <c r="OX35" s="0"/>
      <c r="OY35" s="0"/>
      <c r="OZ35" s="0"/>
      <c r="PA35" s="0"/>
      <c r="PB35" s="0"/>
      <c r="PC35" s="0"/>
      <c r="PD35" s="0"/>
      <c r="PE35" s="0"/>
      <c r="PF35" s="0"/>
      <c r="PG35" s="0"/>
      <c r="PH35" s="0"/>
      <c r="PI35" s="0"/>
      <c r="PJ35" s="0"/>
      <c r="PK35" s="0"/>
      <c r="PL35" s="0"/>
      <c r="PM35" s="0"/>
      <c r="PN35" s="0"/>
      <c r="PO35" s="0"/>
      <c r="PP35" s="0"/>
      <c r="PQ35" s="0"/>
      <c r="PR35" s="0"/>
      <c r="PS35" s="0"/>
      <c r="PT35" s="0"/>
      <c r="PU35" s="0"/>
      <c r="PV35" s="0"/>
      <c r="PW35" s="0"/>
      <c r="PX35" s="0"/>
      <c r="PY35" s="0"/>
      <c r="PZ35" s="0"/>
      <c r="QA35" s="0"/>
      <c r="QB35" s="0"/>
      <c r="QC35" s="0"/>
      <c r="QD35" s="0"/>
      <c r="QE35" s="0"/>
      <c r="QF35" s="0"/>
      <c r="QG35" s="0"/>
      <c r="QH35" s="0"/>
      <c r="QI35" s="0"/>
      <c r="QJ35" s="0"/>
      <c r="QK35" s="0"/>
      <c r="QL35" s="0"/>
      <c r="QM35" s="0"/>
      <c r="QN35" s="0"/>
      <c r="QO35" s="0"/>
      <c r="QP35" s="0"/>
      <c r="QQ35" s="0"/>
      <c r="QR35" s="0"/>
      <c r="QS35" s="0"/>
      <c r="QT35" s="0"/>
      <c r="QU35" s="0"/>
      <c r="QV35" s="0"/>
      <c r="QW35" s="0"/>
      <c r="QX35" s="0"/>
      <c r="QY35" s="0"/>
      <c r="QZ35" s="0"/>
      <c r="RA35" s="0"/>
      <c r="RB35" s="0"/>
      <c r="RC35" s="0"/>
      <c r="RD35" s="0"/>
      <c r="RE35" s="0"/>
      <c r="RF35" s="0"/>
      <c r="RG35" s="0"/>
      <c r="RH35" s="0"/>
      <c r="RI35" s="0"/>
      <c r="RJ35" s="0"/>
      <c r="RK35" s="0"/>
      <c r="RL35" s="0"/>
      <c r="RM35" s="0"/>
      <c r="RN35" s="0"/>
      <c r="RO35" s="0"/>
      <c r="RP35" s="0"/>
      <c r="RQ35" s="0"/>
      <c r="RR35" s="0"/>
      <c r="RS35" s="0"/>
      <c r="RT35" s="0"/>
      <c r="RU35" s="0"/>
      <c r="RV35" s="0"/>
      <c r="RW35" s="0"/>
      <c r="RX35" s="0"/>
      <c r="RY35" s="0"/>
      <c r="RZ35" s="0"/>
      <c r="SA35" s="0"/>
      <c r="SB35" s="0"/>
      <c r="SC35" s="0"/>
      <c r="SD35" s="0"/>
      <c r="SE35" s="0"/>
      <c r="SF35" s="0"/>
      <c r="SG35" s="0"/>
      <c r="SH35" s="0"/>
      <c r="SI35" s="0"/>
      <c r="SJ35" s="0"/>
      <c r="SK35" s="0"/>
      <c r="SL35" s="0"/>
      <c r="SM35" s="0"/>
      <c r="SN35" s="0"/>
      <c r="SO35" s="0"/>
      <c r="SP35" s="0"/>
      <c r="SQ35" s="0"/>
      <c r="SR35" s="0"/>
      <c r="SS35" s="0"/>
      <c r="ST35" s="0"/>
      <c r="SU35" s="0"/>
      <c r="SV35" s="0"/>
      <c r="SW35" s="0"/>
      <c r="SX35" s="0"/>
      <c r="SY35" s="0"/>
      <c r="SZ35" s="0"/>
      <c r="TA35" s="0"/>
      <c r="TB35" s="0"/>
      <c r="TC35" s="0"/>
      <c r="TD35" s="0"/>
      <c r="TE35" s="0"/>
      <c r="TF35" s="0"/>
      <c r="TG35" s="0"/>
      <c r="TH35" s="0"/>
      <c r="TI35" s="0"/>
      <c r="TJ35" s="0"/>
      <c r="TK35" s="0"/>
      <c r="TL35" s="0"/>
      <c r="TM35" s="0"/>
      <c r="TN35" s="0"/>
      <c r="TO35" s="0"/>
      <c r="TP35" s="0"/>
      <c r="TQ35" s="0"/>
      <c r="TR35" s="0"/>
      <c r="TS35" s="0"/>
      <c r="TT35" s="0"/>
      <c r="TU35" s="0"/>
      <c r="TV35" s="0"/>
      <c r="TW35" s="0"/>
      <c r="TX35" s="0"/>
      <c r="TY35" s="0"/>
      <c r="TZ35" s="0"/>
      <c r="UA35" s="0"/>
      <c r="UB35" s="0"/>
      <c r="UC35" s="0"/>
      <c r="UD35" s="0"/>
      <c r="UE35" s="0"/>
      <c r="UF35" s="0"/>
      <c r="UG35" s="0"/>
      <c r="UH35" s="0"/>
      <c r="UI35" s="0"/>
      <c r="UJ35" s="0"/>
      <c r="UK35" s="0"/>
      <c r="UL35" s="0"/>
      <c r="UM35" s="0"/>
      <c r="UN35" s="0"/>
      <c r="UO35" s="0"/>
      <c r="UP35" s="0"/>
      <c r="UQ35" s="0"/>
      <c r="UR35" s="0"/>
      <c r="US35" s="0"/>
      <c r="UT35" s="0"/>
      <c r="UU35" s="0"/>
      <c r="UV35" s="0"/>
      <c r="UW35" s="0"/>
      <c r="UX35" s="0"/>
      <c r="UY35" s="0"/>
      <c r="UZ35" s="0"/>
      <c r="VA35" s="0"/>
      <c r="VB35" s="0"/>
      <c r="VC35" s="0"/>
      <c r="VD35" s="0"/>
      <c r="VE35" s="0"/>
      <c r="VF35" s="0"/>
      <c r="VG35" s="0"/>
      <c r="VH35" s="0"/>
      <c r="VI35" s="0"/>
      <c r="VJ35" s="0"/>
      <c r="VK35" s="0"/>
      <c r="VL35" s="0"/>
      <c r="VM35" s="0"/>
      <c r="VN35" s="0"/>
      <c r="VO35" s="0"/>
      <c r="VP35" s="0"/>
      <c r="VQ35" s="0"/>
      <c r="VR35" s="0"/>
      <c r="VS35" s="0"/>
      <c r="VT35" s="0"/>
      <c r="VU35" s="0"/>
      <c r="VV35" s="0"/>
      <c r="VW35" s="0"/>
      <c r="VX35" s="0"/>
      <c r="VY35" s="0"/>
      <c r="VZ35" s="0"/>
      <c r="WA35" s="0"/>
      <c r="WB35" s="0"/>
      <c r="WC35" s="0"/>
      <c r="WD35" s="0"/>
      <c r="WE35" s="0"/>
      <c r="WF35" s="0"/>
      <c r="WG35" s="0"/>
      <c r="WH35" s="0"/>
      <c r="WI35" s="0"/>
      <c r="WJ35" s="0"/>
      <c r="WK35" s="0"/>
      <c r="WL35" s="0"/>
      <c r="WM35" s="0"/>
      <c r="WN35" s="0"/>
      <c r="WO35" s="0"/>
      <c r="WP35" s="0"/>
      <c r="WQ35" s="0"/>
      <c r="WR35" s="0"/>
      <c r="WS35" s="0"/>
      <c r="WT35" s="0"/>
      <c r="WU35" s="0"/>
      <c r="WV35" s="0"/>
      <c r="WW35" s="0"/>
      <c r="WX35" s="0"/>
      <c r="WY35" s="0"/>
      <c r="WZ35" s="0"/>
      <c r="XA35" s="0"/>
      <c r="XB35" s="0"/>
      <c r="XC35" s="0"/>
      <c r="XD35" s="0"/>
      <c r="XE35" s="0"/>
      <c r="XF35" s="0"/>
      <c r="XG35" s="0"/>
      <c r="XH35" s="0"/>
      <c r="XI35" s="0"/>
      <c r="XJ35" s="0"/>
      <c r="XK35" s="0"/>
      <c r="XL35" s="0"/>
      <c r="XM35" s="0"/>
      <c r="XN35" s="0"/>
      <c r="XO35" s="0"/>
      <c r="XP35" s="0"/>
      <c r="XQ35" s="0"/>
      <c r="XR35" s="0"/>
      <c r="XS35" s="0"/>
      <c r="XT35" s="0"/>
      <c r="XU35" s="0"/>
      <c r="XV35" s="0"/>
      <c r="XW35" s="0"/>
      <c r="XX35" s="0"/>
      <c r="XY35" s="0"/>
      <c r="XZ35" s="0"/>
      <c r="YA35" s="0"/>
      <c r="YB35" s="0"/>
      <c r="YC35" s="0"/>
      <c r="YD35" s="0"/>
      <c r="YE35" s="0"/>
      <c r="YF35" s="0"/>
      <c r="YG35" s="0"/>
      <c r="YH35" s="0"/>
      <c r="YI35" s="0"/>
      <c r="YJ35" s="0"/>
      <c r="YK35" s="0"/>
      <c r="YL35" s="0"/>
      <c r="YM35" s="0"/>
      <c r="YN35" s="0"/>
      <c r="YO35" s="0"/>
      <c r="YP35" s="0"/>
      <c r="YQ35" s="0"/>
      <c r="YR35" s="0"/>
      <c r="YS35" s="0"/>
      <c r="YT35" s="0"/>
      <c r="YU35" s="0"/>
      <c r="YV35" s="0"/>
      <c r="YW35" s="0"/>
      <c r="YX35" s="0"/>
      <c r="YY35" s="0"/>
      <c r="YZ35" s="0"/>
      <c r="ZA35" s="0"/>
      <c r="ZB35" s="0"/>
      <c r="ZC35" s="0"/>
      <c r="ZD35" s="0"/>
      <c r="ZE35" s="0"/>
      <c r="ZF35" s="0"/>
      <c r="ZG35" s="0"/>
      <c r="ZH35" s="0"/>
      <c r="ZI35" s="0"/>
      <c r="ZJ35" s="0"/>
      <c r="ZK35" s="0"/>
      <c r="ZL35" s="0"/>
      <c r="ZM35" s="0"/>
      <c r="ZN35" s="0"/>
      <c r="ZO35" s="0"/>
      <c r="ZP35" s="0"/>
      <c r="ZQ35" s="0"/>
      <c r="ZR35" s="0"/>
      <c r="ZS35" s="0"/>
      <c r="ZT35" s="0"/>
      <c r="ZU35" s="0"/>
      <c r="ZV35" s="0"/>
      <c r="ZW35" s="0"/>
      <c r="ZX35" s="0"/>
      <c r="ZY35" s="0"/>
      <c r="ZZ35" s="0"/>
      <c r="AAA35" s="0"/>
      <c r="AAB35" s="0"/>
      <c r="AAC35" s="0"/>
      <c r="AAD35" s="0"/>
      <c r="AAE35" s="0"/>
      <c r="AAF35" s="0"/>
      <c r="AAG35" s="0"/>
      <c r="AAH35" s="0"/>
      <c r="AAI35" s="0"/>
      <c r="AAJ35" s="0"/>
      <c r="AAK35" s="0"/>
      <c r="AAL35" s="0"/>
      <c r="AAM35" s="0"/>
      <c r="AAN35" s="0"/>
      <c r="AAO35" s="0"/>
      <c r="AAP35" s="0"/>
      <c r="AAQ35" s="0"/>
      <c r="AAR35" s="0"/>
      <c r="AAS35" s="0"/>
      <c r="AAT35" s="0"/>
      <c r="AAU35" s="0"/>
      <c r="AAV35" s="0"/>
      <c r="AAW35" s="0"/>
      <c r="AAX35" s="0"/>
      <c r="AAY35" s="0"/>
      <c r="AAZ35" s="0"/>
      <c r="ABA35" s="0"/>
      <c r="ABB35" s="0"/>
      <c r="ABC35" s="0"/>
      <c r="ABD35" s="0"/>
      <c r="ABE35" s="0"/>
      <c r="ABF35" s="0"/>
      <c r="ABG35" s="0"/>
      <c r="ABH35" s="0"/>
      <c r="ABI35" s="0"/>
      <c r="ABJ35" s="0"/>
      <c r="ABK35" s="0"/>
      <c r="ABL35" s="0"/>
      <c r="ABM35" s="0"/>
      <c r="ABN35" s="0"/>
      <c r="ABO35" s="0"/>
      <c r="ABP35" s="0"/>
      <c r="ABQ35" s="0"/>
      <c r="ABR35" s="0"/>
      <c r="ABS35" s="0"/>
      <c r="ABT35" s="0"/>
      <c r="ABU35" s="0"/>
      <c r="ABV35" s="0"/>
      <c r="ABW35" s="0"/>
      <c r="ABX35" s="0"/>
      <c r="ABY35" s="0"/>
      <c r="ABZ35" s="0"/>
      <c r="ACA35" s="0"/>
      <c r="ACB35" s="0"/>
      <c r="ACC35" s="0"/>
      <c r="ACD35" s="0"/>
      <c r="ACE35" s="0"/>
      <c r="ACF35" s="0"/>
      <c r="ACG35" s="0"/>
      <c r="ACH35" s="0"/>
      <c r="ACI35" s="0"/>
      <c r="ACJ35" s="0"/>
      <c r="ACK35" s="0"/>
      <c r="ACL35" s="0"/>
      <c r="ACM35" s="0"/>
      <c r="ACN35" s="0"/>
      <c r="ACO35" s="0"/>
      <c r="ACP35" s="0"/>
      <c r="ACQ35" s="0"/>
      <c r="ACR35" s="0"/>
      <c r="ACS35" s="0"/>
      <c r="ACT35" s="0"/>
      <c r="ACU35" s="0"/>
      <c r="ACV35" s="0"/>
      <c r="ACW35" s="0"/>
      <c r="ACX35" s="0"/>
      <c r="ACY35" s="0"/>
      <c r="ACZ35" s="0"/>
      <c r="ADA35" s="0"/>
      <c r="ADB35" s="0"/>
      <c r="ADC35" s="0"/>
      <c r="ADD35" s="0"/>
      <c r="ADE35" s="0"/>
      <c r="ADF35" s="0"/>
      <c r="ADG35" s="0"/>
      <c r="ADH35" s="0"/>
      <c r="ADI35" s="0"/>
      <c r="ADJ35" s="0"/>
      <c r="ADK35" s="0"/>
      <c r="ADL35" s="0"/>
      <c r="ADM35" s="0"/>
      <c r="ADN35" s="0"/>
      <c r="ADO35" s="0"/>
      <c r="ADP35" s="0"/>
      <c r="ADQ35" s="0"/>
      <c r="ADR35" s="0"/>
      <c r="ADS35" s="0"/>
      <c r="ADT35" s="0"/>
      <c r="ADU35" s="0"/>
      <c r="ADV35" s="0"/>
      <c r="ADW35" s="0"/>
      <c r="ADX35" s="0"/>
      <c r="ADY35" s="0"/>
      <c r="ADZ35" s="0"/>
      <c r="AEA35" s="0"/>
      <c r="AEB35" s="0"/>
      <c r="AEC35" s="0"/>
      <c r="AED35" s="0"/>
      <c r="AEE35" s="0"/>
      <c r="AEF35" s="0"/>
      <c r="AEG35" s="0"/>
      <c r="AEH35" s="0"/>
      <c r="AEI35" s="0"/>
      <c r="AEJ35" s="0"/>
      <c r="AEK35" s="0"/>
      <c r="AEL35" s="0"/>
      <c r="AEM35" s="0"/>
      <c r="AEN35" s="0"/>
      <c r="AEO35" s="0"/>
      <c r="AEP35" s="0"/>
      <c r="AEQ35" s="0"/>
      <c r="AER35" s="0"/>
      <c r="AES35" s="0"/>
      <c r="AET35" s="0"/>
      <c r="AEU35" s="0"/>
      <c r="AEV35" s="0"/>
      <c r="AEW35" s="0"/>
      <c r="AEX35" s="0"/>
      <c r="AEY35" s="0"/>
      <c r="AEZ35" s="0"/>
      <c r="AFA35" s="0"/>
      <c r="AFB35" s="0"/>
      <c r="AFC35" s="0"/>
      <c r="AFD35" s="0"/>
      <c r="AFE35" s="0"/>
      <c r="AFF35" s="0"/>
      <c r="AFG35" s="0"/>
      <c r="AFH35" s="0"/>
      <c r="AFI35" s="0"/>
      <c r="AFJ35" s="0"/>
      <c r="AFK35" s="0"/>
      <c r="AFL35" s="0"/>
      <c r="AFM35" s="0"/>
      <c r="AFN35" s="0"/>
      <c r="AFO35" s="0"/>
      <c r="AFP35" s="0"/>
      <c r="AFQ35" s="0"/>
      <c r="AFR35" s="0"/>
      <c r="AFS35" s="0"/>
      <c r="AFT35" s="0"/>
      <c r="AFU35" s="0"/>
      <c r="AFV35" s="0"/>
      <c r="AFW35" s="0"/>
      <c r="AFX35" s="0"/>
      <c r="AFY35" s="0"/>
      <c r="AFZ35" s="0"/>
      <c r="AGA35" s="0"/>
      <c r="AGB35" s="0"/>
      <c r="AGC35" s="0"/>
      <c r="AGD35" s="0"/>
      <c r="AGE35" s="0"/>
      <c r="AGF35" s="0"/>
      <c r="AGG35" s="0"/>
      <c r="AGH35" s="0"/>
      <c r="AGI35" s="0"/>
      <c r="AGJ35" s="0"/>
      <c r="AGK35" s="0"/>
      <c r="AGL35" s="0"/>
      <c r="AGM35" s="0"/>
      <c r="AGN35" s="0"/>
      <c r="AGO35" s="0"/>
      <c r="AGP35" s="0"/>
      <c r="AGQ35" s="0"/>
      <c r="AGR35" s="0"/>
      <c r="AGS35" s="0"/>
      <c r="AGT35" s="0"/>
      <c r="AGU35" s="0"/>
      <c r="AGV35" s="0"/>
      <c r="AGW35" s="0"/>
      <c r="AGX35" s="0"/>
      <c r="AGY35" s="0"/>
      <c r="AGZ35" s="0"/>
      <c r="AHA35" s="0"/>
      <c r="AHB35" s="0"/>
      <c r="AHC35" s="0"/>
      <c r="AHD35" s="0"/>
      <c r="AHE35" s="0"/>
      <c r="AHF35" s="0"/>
      <c r="AHG35" s="0"/>
      <c r="AHH35" s="0"/>
      <c r="AHI35" s="0"/>
      <c r="AHJ35" s="0"/>
      <c r="AHK35" s="0"/>
      <c r="AHL35" s="0"/>
      <c r="AHM35" s="0"/>
      <c r="AHN35" s="0"/>
      <c r="AHO35" s="0"/>
      <c r="AHP35" s="0"/>
      <c r="AHQ35" s="0"/>
      <c r="AHR35" s="0"/>
      <c r="AHS35" s="0"/>
      <c r="AHT35" s="0"/>
      <c r="AHU35" s="0"/>
      <c r="AHV35" s="0"/>
      <c r="AHW35" s="0"/>
      <c r="AHX35" s="0"/>
      <c r="AHY35" s="0"/>
      <c r="AHZ35" s="0"/>
      <c r="AIA35" s="0"/>
      <c r="AIB35" s="0"/>
      <c r="AIC35" s="0"/>
      <c r="AID35" s="0"/>
      <c r="AIE35" s="0"/>
      <c r="AIF35" s="0"/>
      <c r="AIG35" s="0"/>
      <c r="AIH35" s="0"/>
      <c r="AII35" s="0"/>
      <c r="AIJ35" s="0"/>
      <c r="AIK35" s="0"/>
      <c r="AIL35" s="0"/>
      <c r="AIM35" s="0"/>
      <c r="AIN35" s="0"/>
      <c r="AIO35" s="0"/>
      <c r="AIP35" s="0"/>
      <c r="AIQ35" s="0"/>
      <c r="AIR35" s="0"/>
      <c r="AIS35" s="0"/>
      <c r="AIT35" s="0"/>
      <c r="AIU35" s="0"/>
      <c r="AIV35" s="0"/>
      <c r="AIW35" s="0"/>
      <c r="AIX35" s="0"/>
      <c r="AIY35" s="0"/>
      <c r="AIZ35" s="0"/>
      <c r="AJA35" s="0"/>
      <c r="AJB35" s="0"/>
      <c r="AJC35" s="0"/>
      <c r="AJD35" s="0"/>
      <c r="AJE35" s="0"/>
      <c r="AJF35" s="0"/>
      <c r="AJG35" s="0"/>
      <c r="AJH35" s="0"/>
      <c r="AJI35" s="0"/>
      <c r="AJJ35" s="0"/>
      <c r="AJK35" s="0"/>
      <c r="AJL35" s="0"/>
      <c r="AJM35" s="0"/>
      <c r="AJN35" s="0"/>
      <c r="AJO35" s="0"/>
      <c r="AJP35" s="0"/>
      <c r="AJQ35" s="0"/>
      <c r="AJR35" s="0"/>
      <c r="AJS35" s="0"/>
      <c r="AJT35" s="0"/>
      <c r="AJU35" s="0"/>
      <c r="AJV35" s="0"/>
      <c r="AJW35" s="0"/>
      <c r="AJX35" s="0"/>
      <c r="AJY35" s="0"/>
      <c r="AJZ35" s="0"/>
      <c r="AKA35" s="0"/>
      <c r="AKB35" s="0"/>
      <c r="AKC35" s="0"/>
      <c r="AKD35" s="0"/>
      <c r="AKE35" s="0"/>
      <c r="AKF35" s="0"/>
      <c r="AKG35" s="0"/>
      <c r="AKH35" s="0"/>
      <c r="AKI35" s="0"/>
      <c r="AKJ35" s="0"/>
      <c r="AKK35" s="0"/>
      <c r="AKL35" s="0"/>
      <c r="AKM35" s="0"/>
      <c r="AKN35" s="0"/>
      <c r="AKO35" s="0"/>
      <c r="AKP35" s="0"/>
      <c r="AKQ35" s="0"/>
      <c r="AKR35" s="0"/>
      <c r="AKS35" s="0"/>
      <c r="AKT35" s="0"/>
      <c r="AKU35" s="0"/>
      <c r="AKV35" s="0"/>
      <c r="AKW35" s="0"/>
      <c r="AKX35" s="0"/>
      <c r="AKY35" s="0"/>
      <c r="AKZ35" s="0"/>
      <c r="ALA35" s="0"/>
      <c r="ALB35" s="0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customFormat="false" ht="15" hidden="false" customHeight="false" outlineLevel="0" collapsed="false">
      <c r="A36" s="25" t="n">
        <v>199</v>
      </c>
      <c r="B36" s="74" t="n">
        <v>39913</v>
      </c>
      <c r="C36" s="75" t="n">
        <f aca="false">dw!C36</f>
        <v>1.86301369863014</v>
      </c>
      <c r="D36" s="28" t="s">
        <v>71</v>
      </c>
      <c r="E36" s="30" t="n">
        <v>0.091</v>
      </c>
      <c r="F36" s="30" t="n">
        <v>33</v>
      </c>
      <c r="G36" s="30" t="n">
        <v>0.275757575757576</v>
      </c>
      <c r="H36" s="76" t="n">
        <f aca="false">(dw!K36*100)/dw!$AB36</f>
        <v>2.70150920274818</v>
      </c>
      <c r="I36" s="76" t="n">
        <f aca="false">(dw!L36*100)/dw!$AB36</f>
        <v>4.19353022284931</v>
      </c>
      <c r="J36" s="76" t="n">
        <f aca="false">(dw!M36*100)/dw!$AB36</f>
        <v>0</v>
      </c>
      <c r="K36" s="76" t="n">
        <f aca="false">(dw!N36*100)/dw!$AB36</f>
        <v>0</v>
      </c>
      <c r="L36" s="76" t="n">
        <f aca="false">(dw!O36*100)/dw!$AB36</f>
        <v>0</v>
      </c>
      <c r="M36" s="76" t="n">
        <f aca="false">(dw!P36*100)/dw!$AB36</f>
        <v>11.5019661009374</v>
      </c>
      <c r="N36" s="76" t="n">
        <f aca="false">(dw!Q36*100)/dw!$AB36</f>
        <v>7.37642489325553</v>
      </c>
      <c r="O36" s="76" t="n">
        <f aca="false">(dw!R36*100)/dw!$AB36</f>
        <v>7.18752641205929</v>
      </c>
      <c r="P36" s="76" t="n">
        <f aca="false">(dw!S36*100)/dw!$AB36</f>
        <v>10.7894897902712</v>
      </c>
      <c r="Q36" s="76" t="n">
        <f aca="false">(dw!T36*100)/dw!$AB36</f>
        <v>7.61732939788141</v>
      </c>
      <c r="R36" s="76" t="n">
        <f aca="false">(dw!U36*100)/dw!$AB36</f>
        <v>0</v>
      </c>
      <c r="S36" s="76" t="n">
        <f aca="false">(dw!V36*100)/dw!$AB36</f>
        <v>0</v>
      </c>
      <c r="T36" s="76" t="n">
        <f aca="false">(dw!W36*100)/dw!$AB36</f>
        <v>2.81509096673633</v>
      </c>
      <c r="U36" s="76" t="n">
        <f aca="false">(dw!X36*100)/dw!$AB36</f>
        <v>22.0591020324558</v>
      </c>
      <c r="V36" s="76" t="n">
        <f aca="false">(dw!Y36*100)/dw!$AB36</f>
        <v>3.4253421633762</v>
      </c>
      <c r="W36" s="76" t="n">
        <f aca="false">(dw!Z36*100)/dw!$AB36</f>
        <v>2.22877245247882</v>
      </c>
      <c r="X36" s="76" t="n">
        <f aca="false">(dw!AA36*100)/dw!$AB36</f>
        <v>18.1039163649506</v>
      </c>
      <c r="Y36" s="76" t="n">
        <f aca="false">SUM(H36:X36)</f>
        <v>100</v>
      </c>
      <c r="Z36" s="77" t="n">
        <f aca="false">SUM(H36:L36)</f>
        <v>6.89503942559749</v>
      </c>
      <c r="AA36" s="77" t="n">
        <f aca="false">SUM(M36:R36)</f>
        <v>44.4727365944048</v>
      </c>
      <c r="AB36" s="77" t="n">
        <f aca="false">(I36)/(H36+I36)</f>
        <v>0.608195249367399</v>
      </c>
      <c r="AC36" s="77" t="n">
        <f aca="false">U36/(Z36+U36)</f>
        <v>0.76186344756288</v>
      </c>
      <c r="AD36" s="77" t="n">
        <f aca="false">U36/(U36+AA36)</f>
        <v>0.331557078351205</v>
      </c>
      <c r="AE36" s="77" t="n">
        <f aca="false">Z36/(Z36+AA36)</f>
        <v>0.134228887443221</v>
      </c>
      <c r="AF36" s="77" t="n">
        <f aca="false">(H36+I36)/(H36+I36+V36)</f>
        <v>0.66809927192655</v>
      </c>
      <c r="AG36" s="77" t="n">
        <f aca="false">(H36)/V36</f>
        <v>0.788683020234518</v>
      </c>
      <c r="AH36" s="77" t="n">
        <f aca="false">(H36+I36)/(V36+U36)</f>
        <v>0.270558752335873</v>
      </c>
      <c r="AI36" s="0"/>
      <c r="AJ36" s="0"/>
      <c r="AK36" s="0"/>
      <c r="AL36" s="0"/>
      <c r="AM36" s="0"/>
      <c r="AN36" s="0"/>
      <c r="AO36" s="0"/>
      <c r="AP36" s="0"/>
      <c r="AQ36" s="0"/>
      <c r="AR36" s="0"/>
      <c r="AS36" s="0"/>
      <c r="AT36" s="0"/>
      <c r="AU36" s="0"/>
      <c r="AV36" s="0"/>
      <c r="AW36" s="0"/>
      <c r="AX36" s="0"/>
      <c r="AY36" s="0"/>
      <c r="AZ36" s="0"/>
      <c r="BA36" s="0"/>
      <c r="BB36" s="0"/>
      <c r="BC36" s="0"/>
      <c r="BD36" s="0"/>
      <c r="BE36" s="0"/>
      <c r="BF36" s="0"/>
      <c r="BG36" s="0"/>
      <c r="BH36" s="0"/>
      <c r="BI36" s="0"/>
      <c r="BJ36" s="0"/>
      <c r="BK36" s="0"/>
      <c r="BL36" s="0"/>
      <c r="BM36" s="0"/>
      <c r="BN36" s="0"/>
      <c r="BO36" s="0"/>
      <c r="BP36" s="0"/>
      <c r="BQ36" s="0"/>
      <c r="BR36" s="0"/>
      <c r="BS36" s="0"/>
      <c r="BT36" s="0"/>
      <c r="BU36" s="0"/>
      <c r="BV36" s="0"/>
      <c r="BW36" s="0"/>
      <c r="BX36" s="0"/>
      <c r="BY36" s="0"/>
      <c r="BZ36" s="0"/>
      <c r="CA36" s="0"/>
      <c r="CB36" s="0"/>
      <c r="CC36" s="0"/>
      <c r="CD36" s="0"/>
      <c r="CE36" s="0"/>
      <c r="CF36" s="0"/>
      <c r="CG36" s="0"/>
      <c r="CH36" s="0"/>
      <c r="CI36" s="0"/>
      <c r="CJ36" s="0"/>
      <c r="CK36" s="0"/>
      <c r="CL36" s="0"/>
      <c r="CM36" s="0"/>
      <c r="CN36" s="0"/>
      <c r="CO36" s="0"/>
      <c r="CP36" s="0"/>
      <c r="CQ36" s="0"/>
      <c r="CR36" s="0"/>
      <c r="CS36" s="0"/>
      <c r="CT36" s="0"/>
      <c r="CU36" s="0"/>
      <c r="CV36" s="0"/>
      <c r="CW36" s="0"/>
      <c r="CX36" s="0"/>
      <c r="CY36" s="0"/>
      <c r="CZ36" s="0"/>
      <c r="DA36" s="0"/>
      <c r="DB36" s="0"/>
      <c r="DC36" s="0"/>
      <c r="DD36" s="0"/>
      <c r="DE36" s="0"/>
      <c r="DF36" s="0"/>
      <c r="DG36" s="0"/>
      <c r="DH36" s="0"/>
      <c r="DI36" s="0"/>
      <c r="DJ36" s="0"/>
      <c r="DK36" s="0"/>
      <c r="DL36" s="0"/>
      <c r="DM36" s="0"/>
      <c r="DN36" s="0"/>
      <c r="DO36" s="0"/>
      <c r="DP36" s="0"/>
      <c r="DQ36" s="0"/>
      <c r="DR36" s="0"/>
      <c r="DS36" s="0"/>
      <c r="DT36" s="0"/>
      <c r="DU36" s="0"/>
      <c r="DV36" s="0"/>
      <c r="DW36" s="0"/>
      <c r="DX36" s="0"/>
      <c r="DY36" s="0"/>
      <c r="DZ36" s="0"/>
      <c r="EA36" s="0"/>
      <c r="EB36" s="0"/>
      <c r="EC36" s="0"/>
      <c r="ED36" s="0"/>
      <c r="EE36" s="0"/>
      <c r="EF36" s="0"/>
      <c r="EG36" s="0"/>
      <c r="EH36" s="0"/>
      <c r="EI36" s="0"/>
      <c r="EJ36" s="0"/>
      <c r="EK36" s="0"/>
      <c r="EL36" s="0"/>
      <c r="EM36" s="0"/>
      <c r="EN36" s="0"/>
      <c r="EO36" s="0"/>
      <c r="EP36" s="0"/>
      <c r="EQ36" s="0"/>
      <c r="ER36" s="0"/>
      <c r="ES36" s="0"/>
      <c r="ET36" s="0"/>
      <c r="EU36" s="0"/>
      <c r="EV36" s="0"/>
      <c r="EW36" s="0"/>
      <c r="EX36" s="0"/>
      <c r="EY36" s="0"/>
      <c r="EZ36" s="0"/>
      <c r="FA36" s="0"/>
      <c r="FB36" s="0"/>
      <c r="FC36" s="0"/>
      <c r="FD36" s="0"/>
      <c r="FE36" s="0"/>
      <c r="FF36" s="0"/>
      <c r="FG36" s="0"/>
      <c r="FH36" s="0"/>
      <c r="FI36" s="0"/>
      <c r="FJ36" s="0"/>
      <c r="FK36" s="0"/>
      <c r="FL36" s="0"/>
      <c r="FM36" s="0"/>
      <c r="FN36" s="0"/>
      <c r="FO36" s="0"/>
      <c r="FP36" s="0"/>
      <c r="FQ36" s="0"/>
      <c r="FR36" s="0"/>
      <c r="FS36" s="0"/>
      <c r="FT36" s="0"/>
      <c r="FU36" s="0"/>
      <c r="FV36" s="0"/>
      <c r="FW36" s="0"/>
      <c r="FX36" s="0"/>
      <c r="FY36" s="0"/>
      <c r="FZ36" s="0"/>
      <c r="GA36" s="0"/>
      <c r="GB36" s="0"/>
      <c r="GC36" s="0"/>
      <c r="GD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0"/>
      <c r="GZ36" s="0"/>
      <c r="HA36" s="0"/>
      <c r="HB36" s="0"/>
      <c r="HC36" s="0"/>
      <c r="HD36" s="0"/>
      <c r="HE36" s="0"/>
      <c r="HF36" s="0"/>
      <c r="HG36" s="0"/>
      <c r="HH36" s="0"/>
      <c r="HI36" s="0"/>
      <c r="HJ36" s="0"/>
      <c r="HK36" s="0"/>
      <c r="HL36" s="0"/>
      <c r="HM36" s="0"/>
      <c r="HN36" s="0"/>
      <c r="HO36" s="0"/>
      <c r="HP36" s="0"/>
      <c r="HQ36" s="0"/>
      <c r="HR36" s="0"/>
      <c r="HS36" s="0"/>
      <c r="HT36" s="0"/>
      <c r="HU36" s="0"/>
      <c r="HV36" s="0"/>
      <c r="HW36" s="0"/>
      <c r="HX36" s="0"/>
      <c r="HY36" s="0"/>
      <c r="HZ36" s="0"/>
      <c r="IA36" s="0"/>
      <c r="IB36" s="0"/>
      <c r="IC36" s="0"/>
      <c r="ID36" s="0"/>
      <c r="IE36" s="0"/>
      <c r="IF36" s="0"/>
      <c r="IG36" s="0"/>
      <c r="IH36" s="0"/>
      <c r="II36" s="0"/>
      <c r="IJ36" s="0"/>
      <c r="IK36" s="0"/>
      <c r="IL36" s="0"/>
      <c r="IM36" s="0"/>
      <c r="IN36" s="0"/>
      <c r="IO36" s="0"/>
      <c r="IP36" s="0"/>
      <c r="IQ36" s="0"/>
      <c r="IR36" s="0"/>
      <c r="IS36" s="0"/>
      <c r="IT36" s="0"/>
      <c r="IU36" s="0"/>
      <c r="IV36" s="0"/>
      <c r="IW36" s="0"/>
      <c r="IX36" s="0"/>
      <c r="IY36" s="0"/>
      <c r="IZ36" s="0"/>
      <c r="JA36" s="0"/>
      <c r="JB36" s="0"/>
      <c r="JC36" s="0"/>
      <c r="JD36" s="0"/>
      <c r="JE36" s="0"/>
      <c r="JF36" s="0"/>
      <c r="JG36" s="0"/>
      <c r="JH36" s="0"/>
      <c r="JI36" s="0"/>
      <c r="JJ36" s="0"/>
      <c r="JK36" s="0"/>
      <c r="JL36" s="0"/>
      <c r="JM36" s="0"/>
      <c r="JN36" s="0"/>
      <c r="JO36" s="0"/>
      <c r="JP36" s="0"/>
      <c r="JQ36" s="0"/>
      <c r="JR36" s="0"/>
      <c r="JS36" s="0"/>
      <c r="JT36" s="0"/>
      <c r="JU36" s="0"/>
      <c r="JV36" s="0"/>
      <c r="JW36" s="0"/>
      <c r="JX36" s="0"/>
      <c r="JY36" s="0"/>
      <c r="JZ36" s="0"/>
      <c r="KA36" s="0"/>
      <c r="KB36" s="0"/>
      <c r="KC36" s="0"/>
      <c r="KD36" s="0"/>
      <c r="KE36" s="0"/>
      <c r="KF36" s="0"/>
      <c r="KG36" s="0"/>
      <c r="KH36" s="0"/>
      <c r="KI36" s="0"/>
      <c r="KJ36" s="0"/>
      <c r="KK36" s="0"/>
      <c r="KL36" s="0"/>
      <c r="KM36" s="0"/>
      <c r="KN36" s="0"/>
      <c r="KO36" s="0"/>
      <c r="KP36" s="0"/>
      <c r="KQ36" s="0"/>
      <c r="KR36" s="0"/>
      <c r="KS36" s="0"/>
      <c r="KT36" s="0"/>
      <c r="KU36" s="0"/>
      <c r="KV36" s="0"/>
      <c r="KW36" s="0"/>
      <c r="KX36" s="0"/>
      <c r="KY36" s="0"/>
      <c r="KZ36" s="0"/>
      <c r="LA36" s="0"/>
      <c r="LB36" s="0"/>
      <c r="LC36" s="0"/>
      <c r="LD36" s="0"/>
      <c r="LE36" s="0"/>
      <c r="LF36" s="0"/>
      <c r="LG36" s="0"/>
      <c r="LH36" s="0"/>
      <c r="LI36" s="0"/>
      <c r="LJ36" s="0"/>
      <c r="LK36" s="0"/>
      <c r="LL36" s="0"/>
      <c r="LM36" s="0"/>
      <c r="LN36" s="0"/>
      <c r="LO36" s="0"/>
      <c r="LP36" s="0"/>
      <c r="LQ36" s="0"/>
      <c r="LR36" s="0"/>
      <c r="LS36" s="0"/>
      <c r="LT36" s="0"/>
      <c r="LU36" s="0"/>
      <c r="LV36" s="0"/>
      <c r="LW36" s="0"/>
      <c r="LX36" s="0"/>
      <c r="LY36" s="0"/>
      <c r="LZ36" s="0"/>
      <c r="MA36" s="0"/>
      <c r="MB36" s="0"/>
      <c r="MC36" s="0"/>
      <c r="MD36" s="0"/>
      <c r="ME36" s="0"/>
      <c r="MF36" s="0"/>
      <c r="MG36" s="0"/>
      <c r="MH36" s="0"/>
      <c r="MI36" s="0"/>
      <c r="MJ36" s="0"/>
      <c r="MK36" s="0"/>
      <c r="ML36" s="0"/>
      <c r="MM36" s="0"/>
      <c r="MN36" s="0"/>
      <c r="MO36" s="0"/>
      <c r="MP36" s="0"/>
      <c r="MQ36" s="0"/>
      <c r="MR36" s="0"/>
      <c r="MS36" s="0"/>
      <c r="MT36" s="0"/>
      <c r="MU36" s="0"/>
      <c r="MV36" s="0"/>
      <c r="MW36" s="0"/>
      <c r="MX36" s="0"/>
      <c r="MY36" s="0"/>
      <c r="MZ36" s="0"/>
      <c r="NA36" s="0"/>
      <c r="NB36" s="0"/>
      <c r="NC36" s="0"/>
      <c r="ND36" s="0"/>
      <c r="NE36" s="0"/>
      <c r="NF36" s="0"/>
      <c r="NG36" s="0"/>
      <c r="NH36" s="0"/>
      <c r="NI36" s="0"/>
      <c r="NJ36" s="0"/>
      <c r="NK36" s="0"/>
      <c r="NL36" s="0"/>
      <c r="NM36" s="0"/>
      <c r="NN36" s="0"/>
      <c r="NO36" s="0"/>
      <c r="NP36" s="0"/>
      <c r="NQ36" s="0"/>
      <c r="NR36" s="0"/>
      <c r="NS36" s="0"/>
      <c r="NT36" s="0"/>
      <c r="NU36" s="0"/>
      <c r="NV36" s="0"/>
      <c r="NW36" s="0"/>
      <c r="NX36" s="0"/>
      <c r="NY36" s="0"/>
      <c r="NZ36" s="0"/>
      <c r="OA36" s="0"/>
      <c r="OB36" s="0"/>
      <c r="OC36" s="0"/>
      <c r="OD36" s="0"/>
      <c r="OE36" s="0"/>
      <c r="OF36" s="0"/>
      <c r="OG36" s="0"/>
      <c r="OH36" s="0"/>
      <c r="OI36" s="0"/>
      <c r="OJ36" s="0"/>
      <c r="OK36" s="0"/>
      <c r="OL36" s="0"/>
      <c r="OM36" s="0"/>
      <c r="ON36" s="0"/>
      <c r="OO36" s="0"/>
      <c r="OP36" s="0"/>
      <c r="OQ36" s="0"/>
      <c r="OR36" s="0"/>
      <c r="OS36" s="0"/>
      <c r="OT36" s="0"/>
      <c r="OU36" s="0"/>
      <c r="OV36" s="0"/>
      <c r="OW36" s="0"/>
      <c r="OX36" s="0"/>
      <c r="OY36" s="0"/>
      <c r="OZ36" s="0"/>
      <c r="PA36" s="0"/>
      <c r="PB36" s="0"/>
      <c r="PC36" s="0"/>
      <c r="PD36" s="0"/>
      <c r="PE36" s="0"/>
      <c r="PF36" s="0"/>
      <c r="PG36" s="0"/>
      <c r="PH36" s="0"/>
      <c r="PI36" s="0"/>
      <c r="PJ36" s="0"/>
      <c r="PK36" s="0"/>
      <c r="PL36" s="0"/>
      <c r="PM36" s="0"/>
      <c r="PN36" s="0"/>
      <c r="PO36" s="0"/>
      <c r="PP36" s="0"/>
      <c r="PQ36" s="0"/>
      <c r="PR36" s="0"/>
      <c r="PS36" s="0"/>
      <c r="PT36" s="0"/>
      <c r="PU36" s="0"/>
      <c r="PV36" s="0"/>
      <c r="PW36" s="0"/>
      <c r="PX36" s="0"/>
      <c r="PY36" s="0"/>
      <c r="PZ36" s="0"/>
      <c r="QA36" s="0"/>
      <c r="QB36" s="0"/>
      <c r="QC36" s="0"/>
      <c r="QD36" s="0"/>
      <c r="QE36" s="0"/>
      <c r="QF36" s="0"/>
      <c r="QG36" s="0"/>
      <c r="QH36" s="0"/>
      <c r="QI36" s="0"/>
      <c r="QJ36" s="0"/>
      <c r="QK36" s="0"/>
      <c r="QL36" s="0"/>
      <c r="QM36" s="0"/>
      <c r="QN36" s="0"/>
      <c r="QO36" s="0"/>
      <c r="QP36" s="0"/>
      <c r="QQ36" s="0"/>
      <c r="QR36" s="0"/>
      <c r="QS36" s="0"/>
      <c r="QT36" s="0"/>
      <c r="QU36" s="0"/>
      <c r="QV36" s="0"/>
      <c r="QW36" s="0"/>
      <c r="QX36" s="0"/>
      <c r="QY36" s="0"/>
      <c r="QZ36" s="0"/>
      <c r="RA36" s="0"/>
      <c r="RB36" s="0"/>
      <c r="RC36" s="0"/>
      <c r="RD36" s="0"/>
      <c r="RE36" s="0"/>
      <c r="RF36" s="0"/>
      <c r="RG36" s="0"/>
      <c r="RH36" s="0"/>
      <c r="RI36" s="0"/>
      <c r="RJ36" s="0"/>
      <c r="RK36" s="0"/>
      <c r="RL36" s="0"/>
      <c r="RM36" s="0"/>
      <c r="RN36" s="0"/>
      <c r="RO36" s="0"/>
      <c r="RP36" s="0"/>
      <c r="RQ36" s="0"/>
      <c r="RR36" s="0"/>
      <c r="RS36" s="0"/>
      <c r="RT36" s="0"/>
      <c r="RU36" s="0"/>
      <c r="RV36" s="0"/>
      <c r="RW36" s="0"/>
      <c r="RX36" s="0"/>
      <c r="RY36" s="0"/>
      <c r="RZ36" s="0"/>
      <c r="SA36" s="0"/>
      <c r="SB36" s="0"/>
      <c r="SC36" s="0"/>
      <c r="SD36" s="0"/>
      <c r="SE36" s="0"/>
      <c r="SF36" s="0"/>
      <c r="SG36" s="0"/>
      <c r="SH36" s="0"/>
      <c r="SI36" s="0"/>
      <c r="SJ36" s="0"/>
      <c r="SK36" s="0"/>
      <c r="SL36" s="0"/>
      <c r="SM36" s="0"/>
      <c r="SN36" s="0"/>
      <c r="SO36" s="0"/>
      <c r="SP36" s="0"/>
      <c r="SQ36" s="0"/>
      <c r="SR36" s="0"/>
      <c r="SS36" s="0"/>
      <c r="ST36" s="0"/>
      <c r="SU36" s="0"/>
      <c r="SV36" s="0"/>
      <c r="SW36" s="0"/>
      <c r="SX36" s="0"/>
      <c r="SY36" s="0"/>
      <c r="SZ36" s="0"/>
      <c r="TA36" s="0"/>
      <c r="TB36" s="0"/>
      <c r="TC36" s="0"/>
      <c r="TD36" s="0"/>
      <c r="TE36" s="0"/>
      <c r="TF36" s="0"/>
      <c r="TG36" s="0"/>
      <c r="TH36" s="0"/>
      <c r="TI36" s="0"/>
      <c r="TJ36" s="0"/>
      <c r="TK36" s="0"/>
      <c r="TL36" s="0"/>
      <c r="TM36" s="0"/>
      <c r="TN36" s="0"/>
      <c r="TO36" s="0"/>
      <c r="TP36" s="0"/>
      <c r="TQ36" s="0"/>
      <c r="TR36" s="0"/>
      <c r="TS36" s="0"/>
      <c r="TT36" s="0"/>
      <c r="TU36" s="0"/>
      <c r="TV36" s="0"/>
      <c r="TW36" s="0"/>
      <c r="TX36" s="0"/>
      <c r="TY36" s="0"/>
      <c r="TZ36" s="0"/>
      <c r="UA36" s="0"/>
      <c r="UB36" s="0"/>
      <c r="UC36" s="0"/>
      <c r="UD36" s="0"/>
      <c r="UE36" s="0"/>
      <c r="UF36" s="0"/>
      <c r="UG36" s="0"/>
      <c r="UH36" s="0"/>
      <c r="UI36" s="0"/>
      <c r="UJ36" s="0"/>
      <c r="UK36" s="0"/>
      <c r="UL36" s="0"/>
      <c r="UM36" s="0"/>
      <c r="UN36" s="0"/>
      <c r="UO36" s="0"/>
      <c r="UP36" s="0"/>
      <c r="UQ36" s="0"/>
      <c r="UR36" s="0"/>
      <c r="US36" s="0"/>
      <c r="UT36" s="0"/>
      <c r="UU36" s="0"/>
      <c r="UV36" s="0"/>
      <c r="UW36" s="0"/>
      <c r="UX36" s="0"/>
      <c r="UY36" s="0"/>
      <c r="UZ36" s="0"/>
      <c r="VA36" s="0"/>
      <c r="VB36" s="0"/>
      <c r="VC36" s="0"/>
      <c r="VD36" s="0"/>
      <c r="VE36" s="0"/>
      <c r="VF36" s="0"/>
      <c r="VG36" s="0"/>
      <c r="VH36" s="0"/>
      <c r="VI36" s="0"/>
      <c r="VJ36" s="0"/>
      <c r="VK36" s="0"/>
      <c r="VL36" s="0"/>
      <c r="VM36" s="0"/>
      <c r="VN36" s="0"/>
      <c r="VO36" s="0"/>
      <c r="VP36" s="0"/>
      <c r="VQ36" s="0"/>
      <c r="VR36" s="0"/>
      <c r="VS36" s="0"/>
      <c r="VT36" s="0"/>
      <c r="VU36" s="0"/>
      <c r="VV36" s="0"/>
      <c r="VW36" s="0"/>
      <c r="VX36" s="0"/>
      <c r="VY36" s="0"/>
      <c r="VZ36" s="0"/>
      <c r="WA36" s="0"/>
      <c r="WB36" s="0"/>
      <c r="WC36" s="0"/>
      <c r="WD36" s="0"/>
      <c r="WE36" s="0"/>
      <c r="WF36" s="0"/>
      <c r="WG36" s="0"/>
      <c r="WH36" s="0"/>
      <c r="WI36" s="0"/>
      <c r="WJ36" s="0"/>
      <c r="WK36" s="0"/>
      <c r="WL36" s="0"/>
      <c r="WM36" s="0"/>
      <c r="WN36" s="0"/>
      <c r="WO36" s="0"/>
      <c r="WP36" s="0"/>
      <c r="WQ36" s="0"/>
      <c r="WR36" s="0"/>
      <c r="WS36" s="0"/>
      <c r="WT36" s="0"/>
      <c r="WU36" s="0"/>
      <c r="WV36" s="0"/>
      <c r="WW36" s="0"/>
      <c r="WX36" s="0"/>
      <c r="WY36" s="0"/>
      <c r="WZ36" s="0"/>
      <c r="XA36" s="0"/>
      <c r="XB36" s="0"/>
      <c r="XC36" s="0"/>
      <c r="XD36" s="0"/>
      <c r="XE36" s="0"/>
      <c r="XF36" s="0"/>
      <c r="XG36" s="0"/>
      <c r="XH36" s="0"/>
      <c r="XI36" s="0"/>
      <c r="XJ36" s="0"/>
      <c r="XK36" s="0"/>
      <c r="XL36" s="0"/>
      <c r="XM36" s="0"/>
      <c r="XN36" s="0"/>
      <c r="XO36" s="0"/>
      <c r="XP36" s="0"/>
      <c r="XQ36" s="0"/>
      <c r="XR36" s="0"/>
      <c r="XS36" s="0"/>
      <c r="XT36" s="0"/>
      <c r="XU36" s="0"/>
      <c r="XV36" s="0"/>
      <c r="XW36" s="0"/>
      <c r="XX36" s="0"/>
      <c r="XY36" s="0"/>
      <c r="XZ36" s="0"/>
      <c r="YA36" s="0"/>
      <c r="YB36" s="0"/>
      <c r="YC36" s="0"/>
      <c r="YD36" s="0"/>
      <c r="YE36" s="0"/>
      <c r="YF36" s="0"/>
      <c r="YG36" s="0"/>
      <c r="YH36" s="0"/>
      <c r="YI36" s="0"/>
      <c r="YJ36" s="0"/>
      <c r="YK36" s="0"/>
      <c r="YL36" s="0"/>
      <c r="YM36" s="0"/>
      <c r="YN36" s="0"/>
      <c r="YO36" s="0"/>
      <c r="YP36" s="0"/>
      <c r="YQ36" s="0"/>
      <c r="YR36" s="0"/>
      <c r="YS36" s="0"/>
      <c r="YT36" s="0"/>
      <c r="YU36" s="0"/>
      <c r="YV36" s="0"/>
      <c r="YW36" s="0"/>
      <c r="YX36" s="0"/>
      <c r="YY36" s="0"/>
      <c r="YZ36" s="0"/>
      <c r="ZA36" s="0"/>
      <c r="ZB36" s="0"/>
      <c r="ZC36" s="0"/>
      <c r="ZD36" s="0"/>
      <c r="ZE36" s="0"/>
      <c r="ZF36" s="0"/>
      <c r="ZG36" s="0"/>
      <c r="ZH36" s="0"/>
      <c r="ZI36" s="0"/>
      <c r="ZJ36" s="0"/>
      <c r="ZK36" s="0"/>
      <c r="ZL36" s="0"/>
      <c r="ZM36" s="0"/>
      <c r="ZN36" s="0"/>
      <c r="ZO36" s="0"/>
      <c r="ZP36" s="0"/>
      <c r="ZQ36" s="0"/>
      <c r="ZR36" s="0"/>
      <c r="ZS36" s="0"/>
      <c r="ZT36" s="0"/>
      <c r="ZU36" s="0"/>
      <c r="ZV36" s="0"/>
      <c r="ZW36" s="0"/>
      <c r="ZX36" s="0"/>
      <c r="ZY36" s="0"/>
      <c r="ZZ36" s="0"/>
      <c r="AAA36" s="0"/>
      <c r="AAB36" s="0"/>
      <c r="AAC36" s="0"/>
      <c r="AAD36" s="0"/>
      <c r="AAE36" s="0"/>
      <c r="AAF36" s="0"/>
      <c r="AAG36" s="0"/>
      <c r="AAH36" s="0"/>
      <c r="AAI36" s="0"/>
      <c r="AAJ36" s="0"/>
      <c r="AAK36" s="0"/>
      <c r="AAL36" s="0"/>
      <c r="AAM36" s="0"/>
      <c r="AAN36" s="0"/>
      <c r="AAO36" s="0"/>
      <c r="AAP36" s="0"/>
      <c r="AAQ36" s="0"/>
      <c r="AAR36" s="0"/>
      <c r="AAS36" s="0"/>
      <c r="AAT36" s="0"/>
      <c r="AAU36" s="0"/>
      <c r="AAV36" s="0"/>
      <c r="AAW36" s="0"/>
      <c r="AAX36" s="0"/>
      <c r="AAY36" s="0"/>
      <c r="AAZ36" s="0"/>
      <c r="ABA36" s="0"/>
      <c r="ABB36" s="0"/>
      <c r="ABC36" s="0"/>
      <c r="ABD36" s="0"/>
      <c r="ABE36" s="0"/>
      <c r="ABF36" s="0"/>
      <c r="ABG36" s="0"/>
      <c r="ABH36" s="0"/>
      <c r="ABI36" s="0"/>
      <c r="ABJ36" s="0"/>
      <c r="ABK36" s="0"/>
      <c r="ABL36" s="0"/>
      <c r="ABM36" s="0"/>
      <c r="ABN36" s="0"/>
      <c r="ABO36" s="0"/>
      <c r="ABP36" s="0"/>
      <c r="ABQ36" s="0"/>
      <c r="ABR36" s="0"/>
      <c r="ABS36" s="0"/>
      <c r="ABT36" s="0"/>
      <c r="ABU36" s="0"/>
      <c r="ABV36" s="0"/>
      <c r="ABW36" s="0"/>
      <c r="ABX36" s="0"/>
      <c r="ABY36" s="0"/>
      <c r="ABZ36" s="0"/>
      <c r="ACA36" s="0"/>
      <c r="ACB36" s="0"/>
      <c r="ACC36" s="0"/>
      <c r="ACD36" s="0"/>
      <c r="ACE36" s="0"/>
      <c r="ACF36" s="0"/>
      <c r="ACG36" s="0"/>
      <c r="ACH36" s="0"/>
      <c r="ACI36" s="0"/>
      <c r="ACJ36" s="0"/>
      <c r="ACK36" s="0"/>
      <c r="ACL36" s="0"/>
      <c r="ACM36" s="0"/>
      <c r="ACN36" s="0"/>
      <c r="ACO36" s="0"/>
      <c r="ACP36" s="0"/>
      <c r="ACQ36" s="0"/>
      <c r="ACR36" s="0"/>
      <c r="ACS36" s="0"/>
      <c r="ACT36" s="0"/>
      <c r="ACU36" s="0"/>
      <c r="ACV36" s="0"/>
      <c r="ACW36" s="0"/>
      <c r="ACX36" s="0"/>
      <c r="ACY36" s="0"/>
      <c r="ACZ36" s="0"/>
      <c r="ADA36" s="0"/>
      <c r="ADB36" s="0"/>
      <c r="ADC36" s="0"/>
      <c r="ADD36" s="0"/>
      <c r="ADE36" s="0"/>
      <c r="ADF36" s="0"/>
      <c r="ADG36" s="0"/>
      <c r="ADH36" s="0"/>
      <c r="ADI36" s="0"/>
      <c r="ADJ36" s="0"/>
      <c r="ADK36" s="0"/>
      <c r="ADL36" s="0"/>
      <c r="ADM36" s="0"/>
      <c r="ADN36" s="0"/>
      <c r="ADO36" s="0"/>
      <c r="ADP36" s="0"/>
      <c r="ADQ36" s="0"/>
      <c r="ADR36" s="0"/>
      <c r="ADS36" s="0"/>
      <c r="ADT36" s="0"/>
      <c r="ADU36" s="0"/>
      <c r="ADV36" s="0"/>
      <c r="ADW36" s="0"/>
      <c r="ADX36" s="0"/>
      <c r="ADY36" s="0"/>
      <c r="ADZ36" s="0"/>
      <c r="AEA36" s="0"/>
      <c r="AEB36" s="0"/>
      <c r="AEC36" s="0"/>
      <c r="AED36" s="0"/>
      <c r="AEE36" s="0"/>
      <c r="AEF36" s="0"/>
      <c r="AEG36" s="0"/>
      <c r="AEH36" s="0"/>
      <c r="AEI36" s="0"/>
      <c r="AEJ36" s="0"/>
      <c r="AEK36" s="0"/>
      <c r="AEL36" s="0"/>
      <c r="AEM36" s="0"/>
      <c r="AEN36" s="0"/>
      <c r="AEO36" s="0"/>
      <c r="AEP36" s="0"/>
      <c r="AEQ36" s="0"/>
      <c r="AER36" s="0"/>
      <c r="AES36" s="0"/>
      <c r="AET36" s="0"/>
      <c r="AEU36" s="0"/>
      <c r="AEV36" s="0"/>
      <c r="AEW36" s="0"/>
      <c r="AEX36" s="0"/>
      <c r="AEY36" s="0"/>
      <c r="AEZ36" s="0"/>
      <c r="AFA36" s="0"/>
      <c r="AFB36" s="0"/>
      <c r="AFC36" s="0"/>
      <c r="AFD36" s="0"/>
      <c r="AFE36" s="0"/>
      <c r="AFF36" s="0"/>
      <c r="AFG36" s="0"/>
      <c r="AFH36" s="0"/>
      <c r="AFI36" s="0"/>
      <c r="AFJ36" s="0"/>
      <c r="AFK36" s="0"/>
      <c r="AFL36" s="0"/>
      <c r="AFM36" s="0"/>
      <c r="AFN36" s="0"/>
      <c r="AFO36" s="0"/>
      <c r="AFP36" s="0"/>
      <c r="AFQ36" s="0"/>
      <c r="AFR36" s="0"/>
      <c r="AFS36" s="0"/>
      <c r="AFT36" s="0"/>
      <c r="AFU36" s="0"/>
      <c r="AFV36" s="0"/>
      <c r="AFW36" s="0"/>
      <c r="AFX36" s="0"/>
      <c r="AFY36" s="0"/>
      <c r="AFZ36" s="0"/>
      <c r="AGA36" s="0"/>
      <c r="AGB36" s="0"/>
      <c r="AGC36" s="0"/>
      <c r="AGD36" s="0"/>
      <c r="AGE36" s="0"/>
      <c r="AGF36" s="0"/>
      <c r="AGG36" s="0"/>
      <c r="AGH36" s="0"/>
      <c r="AGI36" s="0"/>
      <c r="AGJ36" s="0"/>
      <c r="AGK36" s="0"/>
      <c r="AGL36" s="0"/>
      <c r="AGM36" s="0"/>
      <c r="AGN36" s="0"/>
      <c r="AGO36" s="0"/>
      <c r="AGP36" s="0"/>
      <c r="AGQ36" s="0"/>
      <c r="AGR36" s="0"/>
      <c r="AGS36" s="0"/>
      <c r="AGT36" s="0"/>
      <c r="AGU36" s="0"/>
      <c r="AGV36" s="0"/>
      <c r="AGW36" s="0"/>
      <c r="AGX36" s="0"/>
      <c r="AGY36" s="0"/>
      <c r="AGZ36" s="0"/>
      <c r="AHA36" s="0"/>
      <c r="AHB36" s="0"/>
      <c r="AHC36" s="0"/>
      <c r="AHD36" s="0"/>
      <c r="AHE36" s="0"/>
      <c r="AHF36" s="0"/>
      <c r="AHG36" s="0"/>
      <c r="AHH36" s="0"/>
      <c r="AHI36" s="0"/>
      <c r="AHJ36" s="0"/>
      <c r="AHK36" s="0"/>
      <c r="AHL36" s="0"/>
      <c r="AHM36" s="0"/>
      <c r="AHN36" s="0"/>
      <c r="AHO36" s="0"/>
      <c r="AHP36" s="0"/>
      <c r="AHQ36" s="0"/>
      <c r="AHR36" s="0"/>
      <c r="AHS36" s="0"/>
      <c r="AHT36" s="0"/>
      <c r="AHU36" s="0"/>
      <c r="AHV36" s="0"/>
      <c r="AHW36" s="0"/>
      <c r="AHX36" s="0"/>
      <c r="AHY36" s="0"/>
      <c r="AHZ36" s="0"/>
      <c r="AIA36" s="0"/>
      <c r="AIB36" s="0"/>
      <c r="AIC36" s="0"/>
      <c r="AID36" s="0"/>
      <c r="AIE36" s="0"/>
      <c r="AIF36" s="0"/>
      <c r="AIG36" s="0"/>
      <c r="AIH36" s="0"/>
      <c r="AII36" s="0"/>
      <c r="AIJ36" s="0"/>
      <c r="AIK36" s="0"/>
      <c r="AIL36" s="0"/>
      <c r="AIM36" s="0"/>
      <c r="AIN36" s="0"/>
      <c r="AIO36" s="0"/>
      <c r="AIP36" s="0"/>
      <c r="AIQ36" s="0"/>
      <c r="AIR36" s="0"/>
      <c r="AIS36" s="0"/>
      <c r="AIT36" s="0"/>
      <c r="AIU36" s="0"/>
      <c r="AIV36" s="0"/>
      <c r="AIW36" s="0"/>
      <c r="AIX36" s="0"/>
      <c r="AIY36" s="0"/>
      <c r="AIZ36" s="0"/>
      <c r="AJA36" s="0"/>
      <c r="AJB36" s="0"/>
      <c r="AJC36" s="0"/>
      <c r="AJD36" s="0"/>
      <c r="AJE36" s="0"/>
      <c r="AJF36" s="0"/>
      <c r="AJG36" s="0"/>
      <c r="AJH36" s="0"/>
      <c r="AJI36" s="0"/>
      <c r="AJJ36" s="0"/>
      <c r="AJK36" s="0"/>
      <c r="AJL36" s="0"/>
      <c r="AJM36" s="0"/>
      <c r="AJN36" s="0"/>
      <c r="AJO36" s="0"/>
      <c r="AJP36" s="0"/>
      <c r="AJQ36" s="0"/>
      <c r="AJR36" s="0"/>
      <c r="AJS36" s="0"/>
      <c r="AJT36" s="0"/>
      <c r="AJU36" s="0"/>
      <c r="AJV36" s="0"/>
      <c r="AJW36" s="0"/>
      <c r="AJX36" s="0"/>
      <c r="AJY36" s="0"/>
      <c r="AJZ36" s="0"/>
      <c r="AKA36" s="0"/>
      <c r="AKB36" s="0"/>
      <c r="AKC36" s="0"/>
      <c r="AKD36" s="0"/>
      <c r="AKE36" s="0"/>
      <c r="AKF36" s="0"/>
      <c r="AKG36" s="0"/>
      <c r="AKH36" s="0"/>
      <c r="AKI36" s="0"/>
      <c r="AKJ36" s="0"/>
      <c r="AKK36" s="0"/>
      <c r="AKL36" s="0"/>
      <c r="AKM36" s="0"/>
      <c r="AKN36" s="0"/>
      <c r="AKO36" s="0"/>
      <c r="AKP36" s="0"/>
      <c r="AKQ36" s="0"/>
      <c r="AKR36" s="0"/>
      <c r="AKS36" s="0"/>
      <c r="AKT36" s="0"/>
      <c r="AKU36" s="0"/>
      <c r="AKV36" s="0"/>
      <c r="AKW36" s="0"/>
      <c r="AKX36" s="0"/>
      <c r="AKY36" s="0"/>
      <c r="AKZ36" s="0"/>
      <c r="ALA36" s="0"/>
      <c r="ALB36" s="0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customFormat="false" ht="15" hidden="false" customHeight="false" outlineLevel="0" collapsed="false">
      <c r="A37" s="25" t="n">
        <v>219</v>
      </c>
      <c r="B37" s="74" t="n">
        <v>40108</v>
      </c>
      <c r="C37" s="75" t="n">
        <f aca="false">dw!C37</f>
        <v>6.24657534246575</v>
      </c>
      <c r="D37" s="28" t="s">
        <v>71</v>
      </c>
      <c r="E37" s="30" t="n">
        <v>0.09631</v>
      </c>
      <c r="F37" s="30" t="n">
        <v>25.09</v>
      </c>
      <c r="G37" s="30" t="n">
        <v>0.383858110801116</v>
      </c>
      <c r="H37" s="76" t="n">
        <f aca="false">(dw!K37*100)/dw!$AB37</f>
        <v>1.24419110979583</v>
      </c>
      <c r="I37" s="76" t="n">
        <f aca="false">(dw!L37*100)/dw!$AB37</f>
        <v>0.995352887836662</v>
      </c>
      <c r="J37" s="76" t="n">
        <f aca="false">(dw!M37*100)/dw!$AB37</f>
        <v>1.50256028833305</v>
      </c>
      <c r="K37" s="76" t="n">
        <f aca="false">(dw!N37*100)/dw!$AB37</f>
        <v>0</v>
      </c>
      <c r="L37" s="76" t="n">
        <f aca="false">(dw!O37*100)/dw!$AB37</f>
        <v>0</v>
      </c>
      <c r="M37" s="76" t="n">
        <f aca="false">(dw!P37*100)/dw!$AB37</f>
        <v>27.0886378932297</v>
      </c>
      <c r="N37" s="76" t="n">
        <f aca="false">(dw!Q37*100)/dw!$AB37</f>
        <v>0</v>
      </c>
      <c r="O37" s="76" t="n">
        <f aca="false">(dw!R37*100)/dw!$AB37</f>
        <v>8.66940045080258</v>
      </c>
      <c r="P37" s="76" t="n">
        <f aca="false">(dw!S37*100)/dw!$AB37</f>
        <v>20.2364067750269</v>
      </c>
      <c r="Q37" s="76" t="n">
        <f aca="false">(dw!T37*100)/dw!$AB37</f>
        <v>9.30310496680309</v>
      </c>
      <c r="R37" s="76" t="n">
        <f aca="false">(dw!U37*100)/dw!$AB37</f>
        <v>0</v>
      </c>
      <c r="S37" s="76" t="n">
        <f aca="false">(dw!V37*100)/dw!$AB37</f>
        <v>0</v>
      </c>
      <c r="T37" s="76" t="n">
        <f aca="false">(dw!W37*100)/dw!$AB37</f>
        <v>0</v>
      </c>
      <c r="U37" s="76" t="n">
        <f aca="false">(dw!X37*100)/dw!$AB37</f>
        <v>28.1454550974912</v>
      </c>
      <c r="V37" s="76" t="n">
        <f aca="false">(dw!Y37*100)/dw!$AB37</f>
        <v>0.178334059070735</v>
      </c>
      <c r="W37" s="76" t="n">
        <f aca="false">(dw!Z37*100)/dw!$AB37</f>
        <v>2.63655647161021</v>
      </c>
      <c r="X37" s="76" t="n">
        <f aca="false">(dw!AA37*100)/dw!$AB37</f>
        <v>0</v>
      </c>
      <c r="Y37" s="76" t="n">
        <f aca="false">SUM(H37:X37)</f>
        <v>100</v>
      </c>
      <c r="Z37" s="77" t="n">
        <f aca="false">SUM(H37:L37)</f>
        <v>3.74210428596554</v>
      </c>
      <c r="AA37" s="77" t="n">
        <f aca="false">SUM(M37:R37)</f>
        <v>65.2975500858623</v>
      </c>
      <c r="AB37" s="77" t="n">
        <f aca="false">(I37)/(H37+I37)</f>
        <v>0.444444444444444</v>
      </c>
      <c r="AC37" s="77" t="n">
        <f aca="false">U37/(Z37+U37)</f>
        <v>0.88264688930985</v>
      </c>
      <c r="AD37" s="77" t="n">
        <f aca="false">U37/(U37+AA37)</f>
        <v>0.301204515439805</v>
      </c>
      <c r="AE37" s="77" t="n">
        <f aca="false">Z37/(Z37+AA37)</f>
        <v>0.0542022453619428</v>
      </c>
      <c r="AF37" s="77" t="n">
        <f aca="false">(H37+I37)/(H37+I37+V37)</f>
        <v>0.926243567753002</v>
      </c>
      <c r="AG37" s="77" t="n">
        <f aca="false">(H37)/V37</f>
        <v>6.97674418604651</v>
      </c>
      <c r="AH37" s="77" t="n">
        <f aca="false">(H37+I37)/(V37+U37)</f>
        <v>0.0790693641042601</v>
      </c>
      <c r="AI37" s="0"/>
      <c r="AJ37" s="0"/>
      <c r="AK37" s="0"/>
      <c r="AL37" s="0"/>
      <c r="AM37" s="0"/>
      <c r="AN37" s="0"/>
      <c r="AO37" s="0"/>
      <c r="AP37" s="0"/>
      <c r="AQ37" s="0"/>
      <c r="AR37" s="0"/>
      <c r="AS37" s="0"/>
      <c r="AT37" s="0"/>
      <c r="AU37" s="0"/>
      <c r="AV37" s="0"/>
      <c r="AW37" s="0"/>
      <c r="AX37" s="0"/>
      <c r="AY37" s="0"/>
      <c r="AZ37" s="0"/>
      <c r="BA37" s="0"/>
      <c r="BB37" s="0"/>
      <c r="BC37" s="0"/>
      <c r="BD37" s="0"/>
      <c r="BE37" s="0"/>
      <c r="BF37" s="0"/>
      <c r="BG37" s="0"/>
      <c r="BH37" s="0"/>
      <c r="BI37" s="0"/>
      <c r="BJ37" s="0"/>
      <c r="BK37" s="0"/>
      <c r="BL37" s="0"/>
      <c r="BM37" s="0"/>
      <c r="BN37" s="0"/>
      <c r="BO37" s="0"/>
      <c r="BP37" s="0"/>
      <c r="BQ37" s="0"/>
      <c r="BR37" s="0"/>
      <c r="BS37" s="0"/>
      <c r="BT37" s="0"/>
      <c r="BU37" s="0"/>
      <c r="BV37" s="0"/>
      <c r="BW37" s="0"/>
      <c r="BX37" s="0"/>
      <c r="BY37" s="0"/>
      <c r="BZ37" s="0"/>
      <c r="CA37" s="0"/>
      <c r="CB37" s="0"/>
      <c r="CC37" s="0"/>
      <c r="CD37" s="0"/>
      <c r="CE37" s="0"/>
      <c r="CF37" s="0"/>
      <c r="CG37" s="0"/>
      <c r="CH37" s="0"/>
      <c r="CI37" s="0"/>
      <c r="CJ37" s="0"/>
      <c r="CK37" s="0"/>
      <c r="CL37" s="0"/>
      <c r="CM37" s="0"/>
      <c r="CN37" s="0"/>
      <c r="CO37" s="0"/>
      <c r="CP37" s="0"/>
      <c r="CQ37" s="0"/>
      <c r="CR37" s="0"/>
      <c r="CS37" s="0"/>
      <c r="CT37" s="0"/>
      <c r="CU37" s="0"/>
      <c r="CV37" s="0"/>
      <c r="CW37" s="0"/>
      <c r="CX37" s="0"/>
      <c r="CY37" s="0"/>
      <c r="CZ37" s="0"/>
      <c r="DA37" s="0"/>
      <c r="DB37" s="0"/>
      <c r="DC37" s="0"/>
      <c r="DD37" s="0"/>
      <c r="DE37" s="0"/>
      <c r="DF37" s="0"/>
      <c r="DG37" s="0"/>
      <c r="DH37" s="0"/>
      <c r="DI37" s="0"/>
      <c r="DJ37" s="0"/>
      <c r="DK37" s="0"/>
      <c r="DL37" s="0"/>
      <c r="DM37" s="0"/>
      <c r="DN37" s="0"/>
      <c r="DO37" s="0"/>
      <c r="DP37" s="0"/>
      <c r="DQ37" s="0"/>
      <c r="DR37" s="0"/>
      <c r="DS37" s="0"/>
      <c r="DT37" s="0"/>
      <c r="DU37" s="0"/>
      <c r="DV37" s="0"/>
      <c r="DW37" s="0"/>
      <c r="DX37" s="0"/>
      <c r="DY37" s="0"/>
      <c r="DZ37" s="0"/>
      <c r="EA37" s="0"/>
      <c r="EB37" s="0"/>
      <c r="EC37" s="0"/>
      <c r="ED37" s="0"/>
      <c r="EE37" s="0"/>
      <c r="EF37" s="0"/>
      <c r="EG37" s="0"/>
      <c r="EH37" s="0"/>
      <c r="EI37" s="0"/>
      <c r="EJ37" s="0"/>
      <c r="EK37" s="0"/>
      <c r="EL37" s="0"/>
      <c r="EM37" s="0"/>
      <c r="EN37" s="0"/>
      <c r="EO37" s="0"/>
      <c r="EP37" s="0"/>
      <c r="EQ37" s="0"/>
      <c r="ER37" s="0"/>
      <c r="ES37" s="0"/>
      <c r="ET37" s="0"/>
      <c r="EU37" s="0"/>
      <c r="EV37" s="0"/>
      <c r="EW37" s="0"/>
      <c r="EX37" s="0"/>
      <c r="EY37" s="0"/>
      <c r="EZ37" s="0"/>
      <c r="FA37" s="0"/>
      <c r="FB37" s="0"/>
      <c r="FC37" s="0"/>
      <c r="FD37" s="0"/>
      <c r="FE37" s="0"/>
      <c r="FF37" s="0"/>
      <c r="FG37" s="0"/>
      <c r="FH37" s="0"/>
      <c r="FI37" s="0"/>
      <c r="FJ37" s="0"/>
      <c r="FK37" s="0"/>
      <c r="FL37" s="0"/>
      <c r="FM37" s="0"/>
      <c r="FN37" s="0"/>
      <c r="FO37" s="0"/>
      <c r="FP37" s="0"/>
      <c r="FQ37" s="0"/>
      <c r="FR37" s="0"/>
      <c r="FS37" s="0"/>
      <c r="FT37" s="0"/>
      <c r="FU37" s="0"/>
      <c r="FV37" s="0"/>
      <c r="FW37" s="0"/>
      <c r="FX37" s="0"/>
      <c r="FY37" s="0"/>
      <c r="FZ37" s="0"/>
      <c r="GA37" s="0"/>
      <c r="GB37" s="0"/>
      <c r="GC37" s="0"/>
      <c r="GD37" s="0"/>
      <c r="GE37" s="0"/>
      <c r="GF37" s="0"/>
      <c r="GG37" s="0"/>
      <c r="GH37" s="0"/>
      <c r="GI37" s="0"/>
      <c r="GJ37" s="0"/>
      <c r="GK37" s="0"/>
      <c r="GL37" s="0"/>
      <c r="GM37" s="0"/>
      <c r="GN37" s="0"/>
      <c r="GO37" s="0"/>
      <c r="GP37" s="0"/>
      <c r="GQ37" s="0"/>
      <c r="GR37" s="0"/>
      <c r="GS37" s="0"/>
      <c r="GT37" s="0"/>
      <c r="GU37" s="0"/>
      <c r="GV37" s="0"/>
      <c r="GW37" s="0"/>
      <c r="GX37" s="0"/>
      <c r="GY37" s="0"/>
      <c r="GZ37" s="0"/>
      <c r="HA37" s="0"/>
      <c r="HB37" s="0"/>
      <c r="HC37" s="0"/>
      <c r="HD37" s="0"/>
      <c r="HE37" s="0"/>
      <c r="HF37" s="0"/>
      <c r="HG37" s="0"/>
      <c r="HH37" s="0"/>
      <c r="HI37" s="0"/>
      <c r="HJ37" s="0"/>
      <c r="HK37" s="0"/>
      <c r="HL37" s="0"/>
      <c r="HM37" s="0"/>
      <c r="HN37" s="0"/>
      <c r="HO37" s="0"/>
      <c r="HP37" s="0"/>
      <c r="HQ37" s="0"/>
      <c r="HR37" s="0"/>
      <c r="HS37" s="0"/>
      <c r="HT37" s="0"/>
      <c r="HU37" s="0"/>
      <c r="HV37" s="0"/>
      <c r="HW37" s="0"/>
      <c r="HX37" s="0"/>
      <c r="HY37" s="0"/>
      <c r="HZ37" s="0"/>
      <c r="IA37" s="0"/>
      <c r="IB37" s="0"/>
      <c r="IC37" s="0"/>
      <c r="ID37" s="0"/>
      <c r="IE37" s="0"/>
      <c r="IF37" s="0"/>
      <c r="IG37" s="0"/>
      <c r="IH37" s="0"/>
      <c r="II37" s="0"/>
      <c r="IJ37" s="0"/>
      <c r="IK37" s="0"/>
      <c r="IL37" s="0"/>
      <c r="IM37" s="0"/>
      <c r="IN37" s="0"/>
      <c r="IO37" s="0"/>
      <c r="IP37" s="0"/>
      <c r="IQ37" s="0"/>
      <c r="IR37" s="0"/>
      <c r="IS37" s="0"/>
      <c r="IT37" s="0"/>
      <c r="IU37" s="0"/>
      <c r="IV37" s="0"/>
      <c r="IW37" s="0"/>
      <c r="IX37" s="0"/>
      <c r="IY37" s="0"/>
      <c r="IZ37" s="0"/>
      <c r="JA37" s="0"/>
      <c r="JB37" s="0"/>
      <c r="JC37" s="0"/>
      <c r="JD37" s="0"/>
      <c r="JE37" s="0"/>
      <c r="JF37" s="0"/>
      <c r="JG37" s="0"/>
      <c r="JH37" s="0"/>
      <c r="JI37" s="0"/>
      <c r="JJ37" s="0"/>
      <c r="JK37" s="0"/>
      <c r="JL37" s="0"/>
      <c r="JM37" s="0"/>
      <c r="JN37" s="0"/>
      <c r="JO37" s="0"/>
      <c r="JP37" s="0"/>
      <c r="JQ37" s="0"/>
      <c r="JR37" s="0"/>
      <c r="JS37" s="0"/>
      <c r="JT37" s="0"/>
      <c r="JU37" s="0"/>
      <c r="JV37" s="0"/>
      <c r="JW37" s="0"/>
      <c r="JX37" s="0"/>
      <c r="JY37" s="0"/>
      <c r="JZ37" s="0"/>
      <c r="KA37" s="0"/>
      <c r="KB37" s="0"/>
      <c r="KC37" s="0"/>
      <c r="KD37" s="0"/>
      <c r="KE37" s="0"/>
      <c r="KF37" s="0"/>
      <c r="KG37" s="0"/>
      <c r="KH37" s="0"/>
      <c r="KI37" s="0"/>
      <c r="KJ37" s="0"/>
      <c r="KK37" s="0"/>
      <c r="KL37" s="0"/>
      <c r="KM37" s="0"/>
      <c r="KN37" s="0"/>
      <c r="KO37" s="0"/>
      <c r="KP37" s="0"/>
      <c r="KQ37" s="0"/>
      <c r="KR37" s="0"/>
      <c r="KS37" s="0"/>
      <c r="KT37" s="0"/>
      <c r="KU37" s="0"/>
      <c r="KV37" s="0"/>
      <c r="KW37" s="0"/>
      <c r="KX37" s="0"/>
      <c r="KY37" s="0"/>
      <c r="KZ37" s="0"/>
      <c r="LA37" s="0"/>
      <c r="LB37" s="0"/>
      <c r="LC37" s="0"/>
      <c r="LD37" s="0"/>
      <c r="LE37" s="0"/>
      <c r="LF37" s="0"/>
      <c r="LG37" s="0"/>
      <c r="LH37" s="0"/>
      <c r="LI37" s="0"/>
      <c r="LJ37" s="0"/>
      <c r="LK37" s="0"/>
      <c r="LL37" s="0"/>
      <c r="LM37" s="0"/>
      <c r="LN37" s="0"/>
      <c r="LO37" s="0"/>
      <c r="LP37" s="0"/>
      <c r="LQ37" s="0"/>
      <c r="LR37" s="0"/>
      <c r="LS37" s="0"/>
      <c r="LT37" s="0"/>
      <c r="LU37" s="0"/>
      <c r="LV37" s="0"/>
      <c r="LW37" s="0"/>
      <c r="LX37" s="0"/>
      <c r="LY37" s="0"/>
      <c r="LZ37" s="0"/>
      <c r="MA37" s="0"/>
      <c r="MB37" s="0"/>
      <c r="MC37" s="0"/>
      <c r="MD37" s="0"/>
      <c r="ME37" s="0"/>
      <c r="MF37" s="0"/>
      <c r="MG37" s="0"/>
      <c r="MH37" s="0"/>
      <c r="MI37" s="0"/>
      <c r="MJ37" s="0"/>
      <c r="MK37" s="0"/>
      <c r="ML37" s="0"/>
      <c r="MM37" s="0"/>
      <c r="MN37" s="0"/>
      <c r="MO37" s="0"/>
      <c r="MP37" s="0"/>
      <c r="MQ37" s="0"/>
      <c r="MR37" s="0"/>
      <c r="MS37" s="0"/>
      <c r="MT37" s="0"/>
      <c r="MU37" s="0"/>
      <c r="MV37" s="0"/>
      <c r="MW37" s="0"/>
      <c r="MX37" s="0"/>
      <c r="MY37" s="0"/>
      <c r="MZ37" s="0"/>
      <c r="NA37" s="0"/>
      <c r="NB37" s="0"/>
      <c r="NC37" s="0"/>
      <c r="ND37" s="0"/>
      <c r="NE37" s="0"/>
      <c r="NF37" s="0"/>
      <c r="NG37" s="0"/>
      <c r="NH37" s="0"/>
      <c r="NI37" s="0"/>
      <c r="NJ37" s="0"/>
      <c r="NK37" s="0"/>
      <c r="NL37" s="0"/>
      <c r="NM37" s="0"/>
      <c r="NN37" s="0"/>
      <c r="NO37" s="0"/>
      <c r="NP37" s="0"/>
      <c r="NQ37" s="0"/>
      <c r="NR37" s="0"/>
      <c r="NS37" s="0"/>
      <c r="NT37" s="0"/>
      <c r="NU37" s="0"/>
      <c r="NV37" s="0"/>
      <c r="NW37" s="0"/>
      <c r="NX37" s="0"/>
      <c r="NY37" s="0"/>
      <c r="NZ37" s="0"/>
      <c r="OA37" s="0"/>
      <c r="OB37" s="0"/>
      <c r="OC37" s="0"/>
      <c r="OD37" s="0"/>
      <c r="OE37" s="0"/>
      <c r="OF37" s="0"/>
      <c r="OG37" s="0"/>
      <c r="OH37" s="0"/>
      <c r="OI37" s="0"/>
      <c r="OJ37" s="0"/>
      <c r="OK37" s="0"/>
      <c r="OL37" s="0"/>
      <c r="OM37" s="0"/>
      <c r="ON37" s="0"/>
      <c r="OO37" s="0"/>
      <c r="OP37" s="0"/>
      <c r="OQ37" s="0"/>
      <c r="OR37" s="0"/>
      <c r="OS37" s="0"/>
      <c r="OT37" s="0"/>
      <c r="OU37" s="0"/>
      <c r="OV37" s="0"/>
      <c r="OW37" s="0"/>
      <c r="OX37" s="0"/>
      <c r="OY37" s="0"/>
      <c r="OZ37" s="0"/>
      <c r="PA37" s="0"/>
      <c r="PB37" s="0"/>
      <c r="PC37" s="0"/>
      <c r="PD37" s="0"/>
      <c r="PE37" s="0"/>
      <c r="PF37" s="0"/>
      <c r="PG37" s="0"/>
      <c r="PH37" s="0"/>
      <c r="PI37" s="0"/>
      <c r="PJ37" s="0"/>
      <c r="PK37" s="0"/>
      <c r="PL37" s="0"/>
      <c r="PM37" s="0"/>
      <c r="PN37" s="0"/>
      <c r="PO37" s="0"/>
      <c r="PP37" s="0"/>
      <c r="PQ37" s="0"/>
      <c r="PR37" s="0"/>
      <c r="PS37" s="0"/>
      <c r="PT37" s="0"/>
      <c r="PU37" s="0"/>
      <c r="PV37" s="0"/>
      <c r="PW37" s="0"/>
      <c r="PX37" s="0"/>
      <c r="PY37" s="0"/>
      <c r="PZ37" s="0"/>
      <c r="QA37" s="0"/>
      <c r="QB37" s="0"/>
      <c r="QC37" s="0"/>
      <c r="QD37" s="0"/>
      <c r="QE37" s="0"/>
      <c r="QF37" s="0"/>
      <c r="QG37" s="0"/>
      <c r="QH37" s="0"/>
      <c r="QI37" s="0"/>
      <c r="QJ37" s="0"/>
      <c r="QK37" s="0"/>
      <c r="QL37" s="0"/>
      <c r="QM37" s="0"/>
      <c r="QN37" s="0"/>
      <c r="QO37" s="0"/>
      <c r="QP37" s="0"/>
      <c r="QQ37" s="0"/>
      <c r="QR37" s="0"/>
      <c r="QS37" s="0"/>
      <c r="QT37" s="0"/>
      <c r="QU37" s="0"/>
      <c r="QV37" s="0"/>
      <c r="QW37" s="0"/>
      <c r="QX37" s="0"/>
      <c r="QY37" s="0"/>
      <c r="QZ37" s="0"/>
      <c r="RA37" s="0"/>
      <c r="RB37" s="0"/>
      <c r="RC37" s="0"/>
      <c r="RD37" s="0"/>
      <c r="RE37" s="0"/>
      <c r="RF37" s="0"/>
      <c r="RG37" s="0"/>
      <c r="RH37" s="0"/>
      <c r="RI37" s="0"/>
      <c r="RJ37" s="0"/>
      <c r="RK37" s="0"/>
      <c r="RL37" s="0"/>
      <c r="RM37" s="0"/>
      <c r="RN37" s="0"/>
      <c r="RO37" s="0"/>
      <c r="RP37" s="0"/>
      <c r="RQ37" s="0"/>
      <c r="RR37" s="0"/>
      <c r="RS37" s="0"/>
      <c r="RT37" s="0"/>
      <c r="RU37" s="0"/>
      <c r="RV37" s="0"/>
      <c r="RW37" s="0"/>
      <c r="RX37" s="0"/>
      <c r="RY37" s="0"/>
      <c r="RZ37" s="0"/>
      <c r="SA37" s="0"/>
      <c r="SB37" s="0"/>
      <c r="SC37" s="0"/>
      <c r="SD37" s="0"/>
      <c r="SE37" s="0"/>
      <c r="SF37" s="0"/>
      <c r="SG37" s="0"/>
      <c r="SH37" s="0"/>
      <c r="SI37" s="0"/>
      <c r="SJ37" s="0"/>
      <c r="SK37" s="0"/>
      <c r="SL37" s="0"/>
      <c r="SM37" s="0"/>
      <c r="SN37" s="0"/>
      <c r="SO37" s="0"/>
      <c r="SP37" s="0"/>
      <c r="SQ37" s="0"/>
      <c r="SR37" s="0"/>
      <c r="SS37" s="0"/>
      <c r="ST37" s="0"/>
      <c r="SU37" s="0"/>
      <c r="SV37" s="0"/>
      <c r="SW37" s="0"/>
      <c r="SX37" s="0"/>
      <c r="SY37" s="0"/>
      <c r="SZ37" s="0"/>
      <c r="TA37" s="0"/>
      <c r="TB37" s="0"/>
      <c r="TC37" s="0"/>
      <c r="TD37" s="0"/>
      <c r="TE37" s="0"/>
      <c r="TF37" s="0"/>
      <c r="TG37" s="0"/>
      <c r="TH37" s="0"/>
      <c r="TI37" s="0"/>
      <c r="TJ37" s="0"/>
      <c r="TK37" s="0"/>
      <c r="TL37" s="0"/>
      <c r="TM37" s="0"/>
      <c r="TN37" s="0"/>
      <c r="TO37" s="0"/>
      <c r="TP37" s="0"/>
      <c r="TQ37" s="0"/>
      <c r="TR37" s="0"/>
      <c r="TS37" s="0"/>
      <c r="TT37" s="0"/>
      <c r="TU37" s="0"/>
      <c r="TV37" s="0"/>
      <c r="TW37" s="0"/>
      <c r="TX37" s="0"/>
      <c r="TY37" s="0"/>
      <c r="TZ37" s="0"/>
      <c r="UA37" s="0"/>
      <c r="UB37" s="0"/>
      <c r="UC37" s="0"/>
      <c r="UD37" s="0"/>
      <c r="UE37" s="0"/>
      <c r="UF37" s="0"/>
      <c r="UG37" s="0"/>
      <c r="UH37" s="0"/>
      <c r="UI37" s="0"/>
      <c r="UJ37" s="0"/>
      <c r="UK37" s="0"/>
      <c r="UL37" s="0"/>
      <c r="UM37" s="0"/>
      <c r="UN37" s="0"/>
      <c r="UO37" s="0"/>
      <c r="UP37" s="0"/>
      <c r="UQ37" s="0"/>
      <c r="UR37" s="0"/>
      <c r="US37" s="0"/>
      <c r="UT37" s="0"/>
      <c r="UU37" s="0"/>
      <c r="UV37" s="0"/>
      <c r="UW37" s="0"/>
      <c r="UX37" s="0"/>
      <c r="UY37" s="0"/>
      <c r="UZ37" s="0"/>
      <c r="VA37" s="0"/>
      <c r="VB37" s="0"/>
      <c r="VC37" s="0"/>
      <c r="VD37" s="0"/>
      <c r="VE37" s="0"/>
      <c r="VF37" s="0"/>
      <c r="VG37" s="0"/>
      <c r="VH37" s="0"/>
      <c r="VI37" s="0"/>
      <c r="VJ37" s="0"/>
      <c r="VK37" s="0"/>
      <c r="VL37" s="0"/>
      <c r="VM37" s="0"/>
      <c r="VN37" s="0"/>
      <c r="VO37" s="0"/>
      <c r="VP37" s="0"/>
      <c r="VQ37" s="0"/>
      <c r="VR37" s="0"/>
      <c r="VS37" s="0"/>
      <c r="VT37" s="0"/>
      <c r="VU37" s="0"/>
      <c r="VV37" s="0"/>
      <c r="VW37" s="0"/>
      <c r="VX37" s="0"/>
      <c r="VY37" s="0"/>
      <c r="VZ37" s="0"/>
      <c r="WA37" s="0"/>
      <c r="WB37" s="0"/>
      <c r="WC37" s="0"/>
      <c r="WD37" s="0"/>
      <c r="WE37" s="0"/>
      <c r="WF37" s="0"/>
      <c r="WG37" s="0"/>
      <c r="WH37" s="0"/>
      <c r="WI37" s="0"/>
      <c r="WJ37" s="0"/>
      <c r="WK37" s="0"/>
      <c r="WL37" s="0"/>
      <c r="WM37" s="0"/>
      <c r="WN37" s="0"/>
      <c r="WO37" s="0"/>
      <c r="WP37" s="0"/>
      <c r="WQ37" s="0"/>
      <c r="WR37" s="0"/>
      <c r="WS37" s="0"/>
      <c r="WT37" s="0"/>
      <c r="WU37" s="0"/>
      <c r="WV37" s="0"/>
      <c r="WW37" s="0"/>
      <c r="WX37" s="0"/>
      <c r="WY37" s="0"/>
      <c r="WZ37" s="0"/>
      <c r="XA37" s="0"/>
      <c r="XB37" s="0"/>
      <c r="XC37" s="0"/>
      <c r="XD37" s="0"/>
      <c r="XE37" s="0"/>
      <c r="XF37" s="0"/>
      <c r="XG37" s="0"/>
      <c r="XH37" s="0"/>
      <c r="XI37" s="0"/>
      <c r="XJ37" s="0"/>
      <c r="XK37" s="0"/>
      <c r="XL37" s="0"/>
      <c r="XM37" s="0"/>
      <c r="XN37" s="0"/>
      <c r="XO37" s="0"/>
      <c r="XP37" s="0"/>
      <c r="XQ37" s="0"/>
      <c r="XR37" s="0"/>
      <c r="XS37" s="0"/>
      <c r="XT37" s="0"/>
      <c r="XU37" s="0"/>
      <c r="XV37" s="0"/>
      <c r="XW37" s="0"/>
      <c r="XX37" s="0"/>
      <c r="XY37" s="0"/>
      <c r="XZ37" s="0"/>
      <c r="YA37" s="0"/>
      <c r="YB37" s="0"/>
      <c r="YC37" s="0"/>
      <c r="YD37" s="0"/>
      <c r="YE37" s="0"/>
      <c r="YF37" s="0"/>
      <c r="YG37" s="0"/>
      <c r="YH37" s="0"/>
      <c r="YI37" s="0"/>
      <c r="YJ37" s="0"/>
      <c r="YK37" s="0"/>
      <c r="YL37" s="0"/>
      <c r="YM37" s="0"/>
      <c r="YN37" s="0"/>
      <c r="YO37" s="0"/>
      <c r="YP37" s="0"/>
      <c r="YQ37" s="0"/>
      <c r="YR37" s="0"/>
      <c r="YS37" s="0"/>
      <c r="YT37" s="0"/>
      <c r="YU37" s="0"/>
      <c r="YV37" s="0"/>
      <c r="YW37" s="0"/>
      <c r="YX37" s="0"/>
      <c r="YY37" s="0"/>
      <c r="YZ37" s="0"/>
      <c r="ZA37" s="0"/>
      <c r="ZB37" s="0"/>
      <c r="ZC37" s="0"/>
      <c r="ZD37" s="0"/>
      <c r="ZE37" s="0"/>
      <c r="ZF37" s="0"/>
      <c r="ZG37" s="0"/>
      <c r="ZH37" s="0"/>
      <c r="ZI37" s="0"/>
      <c r="ZJ37" s="0"/>
      <c r="ZK37" s="0"/>
      <c r="ZL37" s="0"/>
      <c r="ZM37" s="0"/>
      <c r="ZN37" s="0"/>
      <c r="ZO37" s="0"/>
      <c r="ZP37" s="0"/>
      <c r="ZQ37" s="0"/>
      <c r="ZR37" s="0"/>
      <c r="ZS37" s="0"/>
      <c r="ZT37" s="0"/>
      <c r="ZU37" s="0"/>
      <c r="ZV37" s="0"/>
      <c r="ZW37" s="0"/>
      <c r="ZX37" s="0"/>
      <c r="ZY37" s="0"/>
      <c r="ZZ37" s="0"/>
      <c r="AAA37" s="0"/>
      <c r="AAB37" s="0"/>
      <c r="AAC37" s="0"/>
      <c r="AAD37" s="0"/>
      <c r="AAE37" s="0"/>
      <c r="AAF37" s="0"/>
      <c r="AAG37" s="0"/>
      <c r="AAH37" s="0"/>
      <c r="AAI37" s="0"/>
      <c r="AAJ37" s="0"/>
      <c r="AAK37" s="0"/>
      <c r="AAL37" s="0"/>
      <c r="AAM37" s="0"/>
      <c r="AAN37" s="0"/>
      <c r="AAO37" s="0"/>
      <c r="AAP37" s="0"/>
      <c r="AAQ37" s="0"/>
      <c r="AAR37" s="0"/>
      <c r="AAS37" s="0"/>
      <c r="AAT37" s="0"/>
      <c r="AAU37" s="0"/>
      <c r="AAV37" s="0"/>
      <c r="AAW37" s="0"/>
      <c r="AAX37" s="0"/>
      <c r="AAY37" s="0"/>
      <c r="AAZ37" s="0"/>
      <c r="ABA37" s="0"/>
      <c r="ABB37" s="0"/>
      <c r="ABC37" s="0"/>
      <c r="ABD37" s="0"/>
      <c r="ABE37" s="0"/>
      <c r="ABF37" s="0"/>
      <c r="ABG37" s="0"/>
      <c r="ABH37" s="0"/>
      <c r="ABI37" s="0"/>
      <c r="ABJ37" s="0"/>
      <c r="ABK37" s="0"/>
      <c r="ABL37" s="0"/>
      <c r="ABM37" s="0"/>
      <c r="ABN37" s="0"/>
      <c r="ABO37" s="0"/>
      <c r="ABP37" s="0"/>
      <c r="ABQ37" s="0"/>
      <c r="ABR37" s="0"/>
      <c r="ABS37" s="0"/>
      <c r="ABT37" s="0"/>
      <c r="ABU37" s="0"/>
      <c r="ABV37" s="0"/>
      <c r="ABW37" s="0"/>
      <c r="ABX37" s="0"/>
      <c r="ABY37" s="0"/>
      <c r="ABZ37" s="0"/>
      <c r="ACA37" s="0"/>
      <c r="ACB37" s="0"/>
      <c r="ACC37" s="0"/>
      <c r="ACD37" s="0"/>
      <c r="ACE37" s="0"/>
      <c r="ACF37" s="0"/>
      <c r="ACG37" s="0"/>
      <c r="ACH37" s="0"/>
      <c r="ACI37" s="0"/>
      <c r="ACJ37" s="0"/>
      <c r="ACK37" s="0"/>
      <c r="ACL37" s="0"/>
      <c r="ACM37" s="0"/>
      <c r="ACN37" s="0"/>
      <c r="ACO37" s="0"/>
      <c r="ACP37" s="0"/>
      <c r="ACQ37" s="0"/>
      <c r="ACR37" s="0"/>
      <c r="ACS37" s="0"/>
      <c r="ACT37" s="0"/>
      <c r="ACU37" s="0"/>
      <c r="ACV37" s="0"/>
      <c r="ACW37" s="0"/>
      <c r="ACX37" s="0"/>
      <c r="ACY37" s="0"/>
      <c r="ACZ37" s="0"/>
      <c r="ADA37" s="0"/>
      <c r="ADB37" s="0"/>
      <c r="ADC37" s="0"/>
      <c r="ADD37" s="0"/>
      <c r="ADE37" s="0"/>
      <c r="ADF37" s="0"/>
      <c r="ADG37" s="0"/>
      <c r="ADH37" s="0"/>
      <c r="ADI37" s="0"/>
      <c r="ADJ37" s="0"/>
      <c r="ADK37" s="0"/>
      <c r="ADL37" s="0"/>
      <c r="ADM37" s="0"/>
      <c r="ADN37" s="0"/>
      <c r="ADO37" s="0"/>
      <c r="ADP37" s="0"/>
      <c r="ADQ37" s="0"/>
      <c r="ADR37" s="0"/>
      <c r="ADS37" s="0"/>
      <c r="ADT37" s="0"/>
      <c r="ADU37" s="0"/>
      <c r="ADV37" s="0"/>
      <c r="ADW37" s="0"/>
      <c r="ADX37" s="0"/>
      <c r="ADY37" s="0"/>
      <c r="ADZ37" s="0"/>
      <c r="AEA37" s="0"/>
      <c r="AEB37" s="0"/>
      <c r="AEC37" s="0"/>
      <c r="AED37" s="0"/>
      <c r="AEE37" s="0"/>
      <c r="AEF37" s="0"/>
      <c r="AEG37" s="0"/>
      <c r="AEH37" s="0"/>
      <c r="AEI37" s="0"/>
      <c r="AEJ37" s="0"/>
      <c r="AEK37" s="0"/>
      <c r="AEL37" s="0"/>
      <c r="AEM37" s="0"/>
      <c r="AEN37" s="0"/>
      <c r="AEO37" s="0"/>
      <c r="AEP37" s="0"/>
      <c r="AEQ37" s="0"/>
      <c r="AER37" s="0"/>
      <c r="AES37" s="0"/>
      <c r="AET37" s="0"/>
      <c r="AEU37" s="0"/>
      <c r="AEV37" s="0"/>
      <c r="AEW37" s="0"/>
      <c r="AEX37" s="0"/>
      <c r="AEY37" s="0"/>
      <c r="AEZ37" s="0"/>
      <c r="AFA37" s="0"/>
      <c r="AFB37" s="0"/>
      <c r="AFC37" s="0"/>
      <c r="AFD37" s="0"/>
      <c r="AFE37" s="0"/>
      <c r="AFF37" s="0"/>
      <c r="AFG37" s="0"/>
      <c r="AFH37" s="0"/>
      <c r="AFI37" s="0"/>
      <c r="AFJ37" s="0"/>
      <c r="AFK37" s="0"/>
      <c r="AFL37" s="0"/>
      <c r="AFM37" s="0"/>
      <c r="AFN37" s="0"/>
      <c r="AFO37" s="0"/>
      <c r="AFP37" s="0"/>
      <c r="AFQ37" s="0"/>
      <c r="AFR37" s="0"/>
      <c r="AFS37" s="0"/>
      <c r="AFT37" s="0"/>
      <c r="AFU37" s="0"/>
      <c r="AFV37" s="0"/>
      <c r="AFW37" s="0"/>
      <c r="AFX37" s="0"/>
      <c r="AFY37" s="0"/>
      <c r="AFZ37" s="0"/>
      <c r="AGA37" s="0"/>
      <c r="AGB37" s="0"/>
      <c r="AGC37" s="0"/>
      <c r="AGD37" s="0"/>
      <c r="AGE37" s="0"/>
      <c r="AGF37" s="0"/>
      <c r="AGG37" s="0"/>
      <c r="AGH37" s="0"/>
      <c r="AGI37" s="0"/>
      <c r="AGJ37" s="0"/>
      <c r="AGK37" s="0"/>
      <c r="AGL37" s="0"/>
      <c r="AGM37" s="0"/>
      <c r="AGN37" s="0"/>
      <c r="AGO37" s="0"/>
      <c r="AGP37" s="0"/>
      <c r="AGQ37" s="0"/>
      <c r="AGR37" s="0"/>
      <c r="AGS37" s="0"/>
      <c r="AGT37" s="0"/>
      <c r="AGU37" s="0"/>
      <c r="AGV37" s="0"/>
      <c r="AGW37" s="0"/>
      <c r="AGX37" s="0"/>
      <c r="AGY37" s="0"/>
      <c r="AGZ37" s="0"/>
      <c r="AHA37" s="0"/>
      <c r="AHB37" s="0"/>
      <c r="AHC37" s="0"/>
      <c r="AHD37" s="0"/>
      <c r="AHE37" s="0"/>
      <c r="AHF37" s="0"/>
      <c r="AHG37" s="0"/>
      <c r="AHH37" s="0"/>
      <c r="AHI37" s="0"/>
      <c r="AHJ37" s="0"/>
      <c r="AHK37" s="0"/>
      <c r="AHL37" s="0"/>
      <c r="AHM37" s="0"/>
      <c r="AHN37" s="0"/>
      <c r="AHO37" s="0"/>
      <c r="AHP37" s="0"/>
      <c r="AHQ37" s="0"/>
      <c r="AHR37" s="0"/>
      <c r="AHS37" s="0"/>
      <c r="AHT37" s="0"/>
      <c r="AHU37" s="0"/>
      <c r="AHV37" s="0"/>
      <c r="AHW37" s="0"/>
      <c r="AHX37" s="0"/>
      <c r="AHY37" s="0"/>
      <c r="AHZ37" s="0"/>
      <c r="AIA37" s="0"/>
      <c r="AIB37" s="0"/>
      <c r="AIC37" s="0"/>
      <c r="AID37" s="0"/>
      <c r="AIE37" s="0"/>
      <c r="AIF37" s="0"/>
      <c r="AIG37" s="0"/>
      <c r="AIH37" s="0"/>
      <c r="AII37" s="0"/>
      <c r="AIJ37" s="0"/>
      <c r="AIK37" s="0"/>
      <c r="AIL37" s="0"/>
      <c r="AIM37" s="0"/>
      <c r="AIN37" s="0"/>
      <c r="AIO37" s="0"/>
      <c r="AIP37" s="0"/>
      <c r="AIQ37" s="0"/>
      <c r="AIR37" s="0"/>
      <c r="AIS37" s="0"/>
      <c r="AIT37" s="0"/>
      <c r="AIU37" s="0"/>
      <c r="AIV37" s="0"/>
      <c r="AIW37" s="0"/>
      <c r="AIX37" s="0"/>
      <c r="AIY37" s="0"/>
      <c r="AIZ37" s="0"/>
      <c r="AJA37" s="0"/>
      <c r="AJB37" s="0"/>
      <c r="AJC37" s="0"/>
      <c r="AJD37" s="0"/>
      <c r="AJE37" s="0"/>
      <c r="AJF37" s="0"/>
      <c r="AJG37" s="0"/>
      <c r="AJH37" s="0"/>
      <c r="AJI37" s="0"/>
      <c r="AJJ37" s="0"/>
      <c r="AJK37" s="0"/>
      <c r="AJL37" s="0"/>
      <c r="AJM37" s="0"/>
      <c r="AJN37" s="0"/>
      <c r="AJO37" s="0"/>
      <c r="AJP37" s="0"/>
      <c r="AJQ37" s="0"/>
      <c r="AJR37" s="0"/>
      <c r="AJS37" s="0"/>
      <c r="AJT37" s="0"/>
      <c r="AJU37" s="0"/>
      <c r="AJV37" s="0"/>
      <c r="AJW37" s="0"/>
      <c r="AJX37" s="0"/>
      <c r="AJY37" s="0"/>
      <c r="AJZ37" s="0"/>
      <c r="AKA37" s="0"/>
      <c r="AKB37" s="0"/>
      <c r="AKC37" s="0"/>
      <c r="AKD37" s="0"/>
      <c r="AKE37" s="0"/>
      <c r="AKF37" s="0"/>
      <c r="AKG37" s="0"/>
      <c r="AKH37" s="0"/>
      <c r="AKI37" s="0"/>
      <c r="AKJ37" s="0"/>
      <c r="AKK37" s="0"/>
      <c r="AKL37" s="0"/>
      <c r="AKM37" s="0"/>
      <c r="AKN37" s="0"/>
      <c r="AKO37" s="0"/>
      <c r="AKP37" s="0"/>
      <c r="AKQ37" s="0"/>
      <c r="AKR37" s="0"/>
      <c r="AKS37" s="0"/>
      <c r="AKT37" s="0"/>
      <c r="AKU37" s="0"/>
      <c r="AKV37" s="0"/>
      <c r="AKW37" s="0"/>
      <c r="AKX37" s="0"/>
      <c r="AKY37" s="0"/>
      <c r="AKZ37" s="0"/>
      <c r="ALA37" s="0"/>
      <c r="ALB37" s="0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customFormat="false" ht="15" hidden="false" customHeight="false" outlineLevel="0" collapsed="false">
      <c r="A38" s="25" t="n">
        <v>245</v>
      </c>
      <c r="B38" s="74" t="n">
        <v>40351</v>
      </c>
      <c r="C38" s="75" t="n">
        <f aca="false">dw!C38</f>
        <v>1.34246575342466</v>
      </c>
      <c r="D38" s="28" t="s">
        <v>71</v>
      </c>
      <c r="E38" s="30" t="n">
        <v>0.0349</v>
      </c>
      <c r="F38" s="30" t="n">
        <v>68.06</v>
      </c>
      <c r="G38" s="30" t="n">
        <v>0.051278283867176</v>
      </c>
      <c r="H38" s="76" t="n">
        <f aca="false">(dw!K38*100)/dw!$AB38</f>
        <v>0.591727038093178</v>
      </c>
      <c r="I38" s="76" t="n">
        <f aca="false">(dw!L38*100)/dw!$AB38</f>
        <v>1.17022781974987</v>
      </c>
      <c r="J38" s="76" t="n">
        <f aca="false">(dw!M38*100)/dw!$AB38</f>
        <v>0.732977618467664</v>
      </c>
      <c r="K38" s="76" t="n">
        <f aca="false">(dw!N38*100)/dw!$AB38</f>
        <v>0</v>
      </c>
      <c r="L38" s="76" t="n">
        <f aca="false">(dw!O38*100)/dw!$AB38</f>
        <v>0</v>
      </c>
      <c r="M38" s="76" t="n">
        <f aca="false">(dw!P38*100)/dw!$AB38</f>
        <v>12.4610989815649</v>
      </c>
      <c r="N38" s="76" t="n">
        <f aca="false">(dw!Q38*100)/dw!$AB38</f>
        <v>0</v>
      </c>
      <c r="O38" s="76" t="n">
        <f aca="false">(dw!R38*100)/dw!$AB38</f>
        <v>0</v>
      </c>
      <c r="P38" s="76" t="n">
        <f aca="false">(dw!S38*100)/dw!$AB38</f>
        <v>7.97825064505629</v>
      </c>
      <c r="Q38" s="76" t="n">
        <f aca="false">(dw!T38*100)/dw!$AB38</f>
        <v>67.7607307324768</v>
      </c>
      <c r="R38" s="76" t="n">
        <f aca="false">(dw!U38*100)/dw!$AB38</f>
        <v>0</v>
      </c>
      <c r="S38" s="76" t="n">
        <f aca="false">(dw!V38*100)/dw!$AB38</f>
        <v>0.313427260003071</v>
      </c>
      <c r="T38" s="76" t="n">
        <f aca="false">(dw!W38*100)/dw!$AB38</f>
        <v>0</v>
      </c>
      <c r="U38" s="76" t="n">
        <f aca="false">(dw!X38*100)/dw!$AB38</f>
        <v>9.30498716459132</v>
      </c>
      <c r="V38" s="76" t="n">
        <f aca="false">(dw!Y38*100)/dw!$AB38</f>
        <v>11.0111187440275</v>
      </c>
      <c r="W38" s="76" t="n">
        <f aca="false">(dw!Z38*100)/dw!$AB38</f>
        <v>0</v>
      </c>
      <c r="X38" s="76" t="n">
        <f aca="false">(dw!AA38*100)/dw!$AB38</f>
        <v>0</v>
      </c>
      <c r="Y38" s="76" t="n">
        <f aca="false">SUM(H38:X38)</f>
        <v>111.324546004031</v>
      </c>
      <c r="Z38" s="77" t="n">
        <f aca="false">SUM(H38:L38)</f>
        <v>2.49493247631072</v>
      </c>
      <c r="AA38" s="77" t="n">
        <f aca="false">SUM(M38:R38)</f>
        <v>88.200080359098</v>
      </c>
      <c r="AB38" s="77" t="n">
        <f aca="false">(I38)/(H38+I38)</f>
        <v>0.664164473079885</v>
      </c>
      <c r="AC38" s="77" t="n">
        <f aca="false">U38/(Z38+U38)</f>
        <v>0.788563604478921</v>
      </c>
      <c r="AD38" s="77" t="n">
        <f aca="false">U38/(U38+AA38)</f>
        <v>0.0954308058125351</v>
      </c>
      <c r="AE38" s="77" t="n">
        <f aca="false">Z38/(Z38+AA38)</f>
        <v>0.0275090371378906</v>
      </c>
      <c r="AF38" s="77" t="n">
        <f aca="false">(H38+I38)/(H38+I38+V38)</f>
        <v>0.137942903388972</v>
      </c>
      <c r="AG38" s="77" t="n">
        <f aca="false">(H38)/V38</f>
        <v>0.0537390479431652</v>
      </c>
      <c r="AH38" s="77" t="n">
        <f aca="false">(H38+I38)/(V38+U38)</f>
        <v>0.0867269970814421</v>
      </c>
      <c r="AI38" s="0"/>
      <c r="AJ38" s="0"/>
      <c r="AK38" s="0"/>
      <c r="AL38" s="0"/>
      <c r="AM38" s="0"/>
      <c r="AN38" s="0"/>
      <c r="AO38" s="0"/>
      <c r="AP38" s="0"/>
      <c r="AQ38" s="0"/>
      <c r="AR38" s="0"/>
      <c r="AS38" s="0"/>
      <c r="AT38" s="0"/>
      <c r="AU38" s="0"/>
      <c r="AV38" s="0"/>
      <c r="AW38" s="0"/>
      <c r="AX38" s="0"/>
      <c r="AY38" s="0"/>
      <c r="AZ38" s="0"/>
      <c r="BA38" s="0"/>
      <c r="BB38" s="0"/>
      <c r="BC38" s="0"/>
      <c r="BD38" s="0"/>
      <c r="BE38" s="0"/>
      <c r="BF38" s="0"/>
      <c r="BG38" s="0"/>
      <c r="BH38" s="0"/>
      <c r="BI38" s="0"/>
      <c r="BJ38" s="0"/>
      <c r="BK38" s="0"/>
      <c r="BL38" s="0"/>
      <c r="BM38" s="0"/>
      <c r="BN38" s="0"/>
      <c r="BO38" s="0"/>
      <c r="BP38" s="0"/>
      <c r="BQ38" s="0"/>
      <c r="BR38" s="0"/>
      <c r="BS38" s="0"/>
      <c r="BT38" s="0"/>
      <c r="BU38" s="0"/>
      <c r="BV38" s="0"/>
      <c r="BW38" s="0"/>
      <c r="BX38" s="0"/>
      <c r="BY38" s="0"/>
      <c r="BZ38" s="0"/>
      <c r="CA38" s="0"/>
      <c r="CB38" s="0"/>
      <c r="CC38" s="0"/>
      <c r="CD38" s="0"/>
      <c r="CE38" s="0"/>
      <c r="CF38" s="0"/>
      <c r="CG38" s="0"/>
      <c r="CH38" s="0"/>
      <c r="CI38" s="0"/>
      <c r="CJ38" s="0"/>
      <c r="CK38" s="0"/>
      <c r="CL38" s="0"/>
      <c r="CM38" s="0"/>
      <c r="CN38" s="0"/>
      <c r="CO38" s="0"/>
      <c r="CP38" s="0"/>
      <c r="CQ38" s="0"/>
      <c r="CR38" s="0"/>
      <c r="CS38" s="0"/>
      <c r="CT38" s="0"/>
      <c r="CU38" s="0"/>
      <c r="CV38" s="0"/>
      <c r="CW38" s="0"/>
      <c r="CX38" s="0"/>
      <c r="CY38" s="0"/>
      <c r="CZ38" s="0"/>
      <c r="DA38" s="0"/>
      <c r="DB38" s="0"/>
      <c r="DC38" s="0"/>
      <c r="DD38" s="0"/>
      <c r="DE38" s="0"/>
      <c r="DF38" s="0"/>
      <c r="DG38" s="0"/>
      <c r="DH38" s="0"/>
      <c r="DI38" s="0"/>
      <c r="DJ38" s="0"/>
      <c r="DK38" s="0"/>
      <c r="DL38" s="0"/>
      <c r="DM38" s="0"/>
      <c r="DN38" s="0"/>
      <c r="DO38" s="0"/>
      <c r="DP38" s="0"/>
      <c r="DQ38" s="0"/>
      <c r="DR38" s="0"/>
      <c r="DS38" s="0"/>
      <c r="DT38" s="0"/>
      <c r="DU38" s="0"/>
      <c r="DV38" s="0"/>
      <c r="DW38" s="0"/>
      <c r="DX38" s="0"/>
      <c r="DY38" s="0"/>
      <c r="DZ38" s="0"/>
      <c r="EA38" s="0"/>
      <c r="EB38" s="0"/>
      <c r="EC38" s="0"/>
      <c r="ED38" s="0"/>
      <c r="EE38" s="0"/>
      <c r="EF38" s="0"/>
      <c r="EG38" s="0"/>
      <c r="EH38" s="0"/>
      <c r="EI38" s="0"/>
      <c r="EJ38" s="0"/>
      <c r="EK38" s="0"/>
      <c r="EL38" s="0"/>
      <c r="EM38" s="0"/>
      <c r="EN38" s="0"/>
      <c r="EO38" s="0"/>
      <c r="EP38" s="0"/>
      <c r="EQ38" s="0"/>
      <c r="ER38" s="0"/>
      <c r="ES38" s="0"/>
      <c r="ET38" s="0"/>
      <c r="EU38" s="0"/>
      <c r="EV38" s="0"/>
      <c r="EW38" s="0"/>
      <c r="EX38" s="0"/>
      <c r="EY38" s="0"/>
      <c r="EZ38" s="0"/>
      <c r="FA38" s="0"/>
      <c r="FB38" s="0"/>
      <c r="FC38" s="0"/>
      <c r="FD38" s="0"/>
      <c r="FE38" s="0"/>
      <c r="FF38" s="0"/>
      <c r="FG38" s="0"/>
      <c r="FH38" s="0"/>
      <c r="FI38" s="0"/>
      <c r="FJ38" s="0"/>
      <c r="FK38" s="0"/>
      <c r="FL38" s="0"/>
      <c r="FM38" s="0"/>
      <c r="FN38" s="0"/>
      <c r="FO38" s="0"/>
      <c r="FP38" s="0"/>
      <c r="FQ38" s="0"/>
      <c r="FR38" s="0"/>
      <c r="FS38" s="0"/>
      <c r="FT38" s="0"/>
      <c r="FU38" s="0"/>
      <c r="FV38" s="0"/>
      <c r="FW38" s="0"/>
      <c r="FX38" s="0"/>
      <c r="FY38" s="0"/>
      <c r="FZ38" s="0"/>
      <c r="GA38" s="0"/>
      <c r="GB38" s="0"/>
      <c r="GC38" s="0"/>
      <c r="GD38" s="0"/>
      <c r="GE38" s="0"/>
      <c r="GF38" s="0"/>
      <c r="GG38" s="0"/>
      <c r="GH38" s="0"/>
      <c r="GI38" s="0"/>
      <c r="GJ38" s="0"/>
      <c r="GK38" s="0"/>
      <c r="GL38" s="0"/>
      <c r="GM38" s="0"/>
      <c r="GN38" s="0"/>
      <c r="GO38" s="0"/>
      <c r="GP38" s="0"/>
      <c r="GQ38" s="0"/>
      <c r="GR38" s="0"/>
      <c r="GS38" s="0"/>
      <c r="GT38" s="0"/>
      <c r="GU38" s="0"/>
      <c r="GV38" s="0"/>
      <c r="GW38" s="0"/>
      <c r="GX38" s="0"/>
      <c r="GY38" s="0"/>
      <c r="GZ38" s="0"/>
      <c r="HA38" s="0"/>
      <c r="HB38" s="0"/>
      <c r="HC38" s="0"/>
      <c r="HD38" s="0"/>
      <c r="HE38" s="0"/>
      <c r="HF38" s="0"/>
      <c r="HG38" s="0"/>
      <c r="HH38" s="0"/>
      <c r="HI38" s="0"/>
      <c r="HJ38" s="0"/>
      <c r="HK38" s="0"/>
      <c r="HL38" s="0"/>
      <c r="HM38" s="0"/>
      <c r="HN38" s="0"/>
      <c r="HO38" s="0"/>
      <c r="HP38" s="0"/>
      <c r="HQ38" s="0"/>
      <c r="HR38" s="0"/>
      <c r="HS38" s="0"/>
      <c r="HT38" s="0"/>
      <c r="HU38" s="0"/>
      <c r="HV38" s="0"/>
      <c r="HW38" s="0"/>
      <c r="HX38" s="0"/>
      <c r="HY38" s="0"/>
      <c r="HZ38" s="0"/>
      <c r="IA38" s="0"/>
      <c r="IB38" s="0"/>
      <c r="IC38" s="0"/>
      <c r="ID38" s="0"/>
      <c r="IE38" s="0"/>
      <c r="IF38" s="0"/>
      <c r="IG38" s="0"/>
      <c r="IH38" s="0"/>
      <c r="II38" s="0"/>
      <c r="IJ38" s="0"/>
      <c r="IK38" s="0"/>
      <c r="IL38" s="0"/>
      <c r="IM38" s="0"/>
      <c r="IN38" s="0"/>
      <c r="IO38" s="0"/>
      <c r="IP38" s="0"/>
      <c r="IQ38" s="0"/>
      <c r="IR38" s="0"/>
      <c r="IS38" s="0"/>
      <c r="IT38" s="0"/>
      <c r="IU38" s="0"/>
      <c r="IV38" s="0"/>
      <c r="IW38" s="0"/>
      <c r="IX38" s="0"/>
      <c r="IY38" s="0"/>
      <c r="IZ38" s="0"/>
      <c r="JA38" s="0"/>
      <c r="JB38" s="0"/>
      <c r="JC38" s="0"/>
      <c r="JD38" s="0"/>
      <c r="JE38" s="0"/>
      <c r="JF38" s="0"/>
      <c r="JG38" s="0"/>
      <c r="JH38" s="0"/>
      <c r="JI38" s="0"/>
      <c r="JJ38" s="0"/>
      <c r="JK38" s="0"/>
      <c r="JL38" s="0"/>
      <c r="JM38" s="0"/>
      <c r="JN38" s="0"/>
      <c r="JO38" s="0"/>
      <c r="JP38" s="0"/>
      <c r="JQ38" s="0"/>
      <c r="JR38" s="0"/>
      <c r="JS38" s="0"/>
      <c r="JT38" s="0"/>
      <c r="JU38" s="0"/>
      <c r="JV38" s="0"/>
      <c r="JW38" s="0"/>
      <c r="JX38" s="0"/>
      <c r="JY38" s="0"/>
      <c r="JZ38" s="0"/>
      <c r="KA38" s="0"/>
      <c r="KB38" s="0"/>
      <c r="KC38" s="0"/>
      <c r="KD38" s="0"/>
      <c r="KE38" s="0"/>
      <c r="KF38" s="0"/>
      <c r="KG38" s="0"/>
      <c r="KH38" s="0"/>
      <c r="KI38" s="0"/>
      <c r="KJ38" s="0"/>
      <c r="KK38" s="0"/>
      <c r="KL38" s="0"/>
      <c r="KM38" s="0"/>
      <c r="KN38" s="0"/>
      <c r="KO38" s="0"/>
      <c r="KP38" s="0"/>
      <c r="KQ38" s="0"/>
      <c r="KR38" s="0"/>
      <c r="KS38" s="0"/>
      <c r="KT38" s="0"/>
      <c r="KU38" s="0"/>
      <c r="KV38" s="0"/>
      <c r="KW38" s="0"/>
      <c r="KX38" s="0"/>
      <c r="KY38" s="0"/>
      <c r="KZ38" s="0"/>
      <c r="LA38" s="0"/>
      <c r="LB38" s="0"/>
      <c r="LC38" s="0"/>
      <c r="LD38" s="0"/>
      <c r="LE38" s="0"/>
      <c r="LF38" s="0"/>
      <c r="LG38" s="0"/>
      <c r="LH38" s="0"/>
      <c r="LI38" s="0"/>
      <c r="LJ38" s="0"/>
      <c r="LK38" s="0"/>
      <c r="LL38" s="0"/>
      <c r="LM38" s="0"/>
      <c r="LN38" s="0"/>
      <c r="LO38" s="0"/>
      <c r="LP38" s="0"/>
      <c r="LQ38" s="0"/>
      <c r="LR38" s="0"/>
      <c r="LS38" s="0"/>
      <c r="LT38" s="0"/>
      <c r="LU38" s="0"/>
      <c r="LV38" s="0"/>
      <c r="LW38" s="0"/>
      <c r="LX38" s="0"/>
      <c r="LY38" s="0"/>
      <c r="LZ38" s="0"/>
      <c r="MA38" s="0"/>
      <c r="MB38" s="0"/>
      <c r="MC38" s="0"/>
      <c r="MD38" s="0"/>
      <c r="ME38" s="0"/>
      <c r="MF38" s="0"/>
      <c r="MG38" s="0"/>
      <c r="MH38" s="0"/>
      <c r="MI38" s="0"/>
      <c r="MJ38" s="0"/>
      <c r="MK38" s="0"/>
      <c r="ML38" s="0"/>
      <c r="MM38" s="0"/>
      <c r="MN38" s="0"/>
      <c r="MO38" s="0"/>
      <c r="MP38" s="0"/>
      <c r="MQ38" s="0"/>
      <c r="MR38" s="0"/>
      <c r="MS38" s="0"/>
      <c r="MT38" s="0"/>
      <c r="MU38" s="0"/>
      <c r="MV38" s="0"/>
      <c r="MW38" s="0"/>
      <c r="MX38" s="0"/>
      <c r="MY38" s="0"/>
      <c r="MZ38" s="0"/>
      <c r="NA38" s="0"/>
      <c r="NB38" s="0"/>
      <c r="NC38" s="0"/>
      <c r="ND38" s="0"/>
      <c r="NE38" s="0"/>
      <c r="NF38" s="0"/>
      <c r="NG38" s="0"/>
      <c r="NH38" s="0"/>
      <c r="NI38" s="0"/>
      <c r="NJ38" s="0"/>
      <c r="NK38" s="0"/>
      <c r="NL38" s="0"/>
      <c r="NM38" s="0"/>
      <c r="NN38" s="0"/>
      <c r="NO38" s="0"/>
      <c r="NP38" s="0"/>
      <c r="NQ38" s="0"/>
      <c r="NR38" s="0"/>
      <c r="NS38" s="0"/>
      <c r="NT38" s="0"/>
      <c r="NU38" s="0"/>
      <c r="NV38" s="0"/>
      <c r="NW38" s="0"/>
      <c r="NX38" s="0"/>
      <c r="NY38" s="0"/>
      <c r="NZ38" s="0"/>
      <c r="OA38" s="0"/>
      <c r="OB38" s="0"/>
      <c r="OC38" s="0"/>
      <c r="OD38" s="0"/>
      <c r="OE38" s="0"/>
      <c r="OF38" s="0"/>
      <c r="OG38" s="0"/>
      <c r="OH38" s="0"/>
      <c r="OI38" s="0"/>
      <c r="OJ38" s="0"/>
      <c r="OK38" s="0"/>
      <c r="OL38" s="0"/>
      <c r="OM38" s="0"/>
      <c r="ON38" s="0"/>
      <c r="OO38" s="0"/>
      <c r="OP38" s="0"/>
      <c r="OQ38" s="0"/>
      <c r="OR38" s="0"/>
      <c r="OS38" s="0"/>
      <c r="OT38" s="0"/>
      <c r="OU38" s="0"/>
      <c r="OV38" s="0"/>
      <c r="OW38" s="0"/>
      <c r="OX38" s="0"/>
      <c r="OY38" s="0"/>
      <c r="OZ38" s="0"/>
      <c r="PA38" s="0"/>
      <c r="PB38" s="0"/>
      <c r="PC38" s="0"/>
      <c r="PD38" s="0"/>
      <c r="PE38" s="0"/>
      <c r="PF38" s="0"/>
      <c r="PG38" s="0"/>
      <c r="PH38" s="0"/>
      <c r="PI38" s="0"/>
      <c r="PJ38" s="0"/>
      <c r="PK38" s="0"/>
      <c r="PL38" s="0"/>
      <c r="PM38" s="0"/>
      <c r="PN38" s="0"/>
      <c r="PO38" s="0"/>
      <c r="PP38" s="0"/>
      <c r="PQ38" s="0"/>
      <c r="PR38" s="0"/>
      <c r="PS38" s="0"/>
      <c r="PT38" s="0"/>
      <c r="PU38" s="0"/>
      <c r="PV38" s="0"/>
      <c r="PW38" s="0"/>
      <c r="PX38" s="0"/>
      <c r="PY38" s="0"/>
      <c r="PZ38" s="0"/>
      <c r="QA38" s="0"/>
      <c r="QB38" s="0"/>
      <c r="QC38" s="0"/>
      <c r="QD38" s="0"/>
      <c r="QE38" s="0"/>
      <c r="QF38" s="0"/>
      <c r="QG38" s="0"/>
      <c r="QH38" s="0"/>
      <c r="QI38" s="0"/>
      <c r="QJ38" s="0"/>
      <c r="QK38" s="0"/>
      <c r="QL38" s="0"/>
      <c r="QM38" s="0"/>
      <c r="QN38" s="0"/>
      <c r="QO38" s="0"/>
      <c r="QP38" s="0"/>
      <c r="QQ38" s="0"/>
      <c r="QR38" s="0"/>
      <c r="QS38" s="0"/>
      <c r="QT38" s="0"/>
      <c r="QU38" s="0"/>
      <c r="QV38" s="0"/>
      <c r="QW38" s="0"/>
      <c r="QX38" s="0"/>
      <c r="QY38" s="0"/>
      <c r="QZ38" s="0"/>
      <c r="RA38" s="0"/>
      <c r="RB38" s="0"/>
      <c r="RC38" s="0"/>
      <c r="RD38" s="0"/>
      <c r="RE38" s="0"/>
      <c r="RF38" s="0"/>
      <c r="RG38" s="0"/>
      <c r="RH38" s="0"/>
      <c r="RI38" s="0"/>
      <c r="RJ38" s="0"/>
      <c r="RK38" s="0"/>
      <c r="RL38" s="0"/>
      <c r="RM38" s="0"/>
      <c r="RN38" s="0"/>
      <c r="RO38" s="0"/>
      <c r="RP38" s="0"/>
      <c r="RQ38" s="0"/>
      <c r="RR38" s="0"/>
      <c r="RS38" s="0"/>
      <c r="RT38" s="0"/>
      <c r="RU38" s="0"/>
      <c r="RV38" s="0"/>
      <c r="RW38" s="0"/>
      <c r="RX38" s="0"/>
      <c r="RY38" s="0"/>
      <c r="RZ38" s="0"/>
      <c r="SA38" s="0"/>
      <c r="SB38" s="0"/>
      <c r="SC38" s="0"/>
      <c r="SD38" s="0"/>
      <c r="SE38" s="0"/>
      <c r="SF38" s="0"/>
      <c r="SG38" s="0"/>
      <c r="SH38" s="0"/>
      <c r="SI38" s="0"/>
      <c r="SJ38" s="0"/>
      <c r="SK38" s="0"/>
      <c r="SL38" s="0"/>
      <c r="SM38" s="0"/>
      <c r="SN38" s="0"/>
      <c r="SO38" s="0"/>
      <c r="SP38" s="0"/>
      <c r="SQ38" s="0"/>
      <c r="SR38" s="0"/>
      <c r="SS38" s="0"/>
      <c r="ST38" s="0"/>
      <c r="SU38" s="0"/>
      <c r="SV38" s="0"/>
      <c r="SW38" s="0"/>
      <c r="SX38" s="0"/>
      <c r="SY38" s="0"/>
      <c r="SZ38" s="0"/>
      <c r="TA38" s="0"/>
      <c r="TB38" s="0"/>
      <c r="TC38" s="0"/>
      <c r="TD38" s="0"/>
      <c r="TE38" s="0"/>
      <c r="TF38" s="0"/>
      <c r="TG38" s="0"/>
      <c r="TH38" s="0"/>
      <c r="TI38" s="0"/>
      <c r="TJ38" s="0"/>
      <c r="TK38" s="0"/>
      <c r="TL38" s="0"/>
      <c r="TM38" s="0"/>
      <c r="TN38" s="0"/>
      <c r="TO38" s="0"/>
      <c r="TP38" s="0"/>
      <c r="TQ38" s="0"/>
      <c r="TR38" s="0"/>
      <c r="TS38" s="0"/>
      <c r="TT38" s="0"/>
      <c r="TU38" s="0"/>
      <c r="TV38" s="0"/>
      <c r="TW38" s="0"/>
      <c r="TX38" s="0"/>
      <c r="TY38" s="0"/>
      <c r="TZ38" s="0"/>
      <c r="UA38" s="0"/>
      <c r="UB38" s="0"/>
      <c r="UC38" s="0"/>
      <c r="UD38" s="0"/>
      <c r="UE38" s="0"/>
      <c r="UF38" s="0"/>
      <c r="UG38" s="0"/>
      <c r="UH38" s="0"/>
      <c r="UI38" s="0"/>
      <c r="UJ38" s="0"/>
      <c r="UK38" s="0"/>
      <c r="UL38" s="0"/>
      <c r="UM38" s="0"/>
      <c r="UN38" s="0"/>
      <c r="UO38" s="0"/>
      <c r="UP38" s="0"/>
      <c r="UQ38" s="0"/>
      <c r="UR38" s="0"/>
      <c r="US38" s="0"/>
      <c r="UT38" s="0"/>
      <c r="UU38" s="0"/>
      <c r="UV38" s="0"/>
      <c r="UW38" s="0"/>
      <c r="UX38" s="0"/>
      <c r="UY38" s="0"/>
      <c r="UZ38" s="0"/>
      <c r="VA38" s="0"/>
      <c r="VB38" s="0"/>
      <c r="VC38" s="0"/>
      <c r="VD38" s="0"/>
      <c r="VE38" s="0"/>
      <c r="VF38" s="0"/>
      <c r="VG38" s="0"/>
      <c r="VH38" s="0"/>
      <c r="VI38" s="0"/>
      <c r="VJ38" s="0"/>
      <c r="VK38" s="0"/>
      <c r="VL38" s="0"/>
      <c r="VM38" s="0"/>
      <c r="VN38" s="0"/>
      <c r="VO38" s="0"/>
      <c r="VP38" s="0"/>
      <c r="VQ38" s="0"/>
      <c r="VR38" s="0"/>
      <c r="VS38" s="0"/>
      <c r="VT38" s="0"/>
      <c r="VU38" s="0"/>
      <c r="VV38" s="0"/>
      <c r="VW38" s="0"/>
      <c r="VX38" s="0"/>
      <c r="VY38" s="0"/>
      <c r="VZ38" s="0"/>
      <c r="WA38" s="0"/>
      <c r="WB38" s="0"/>
      <c r="WC38" s="0"/>
      <c r="WD38" s="0"/>
      <c r="WE38" s="0"/>
      <c r="WF38" s="0"/>
      <c r="WG38" s="0"/>
      <c r="WH38" s="0"/>
      <c r="WI38" s="0"/>
      <c r="WJ38" s="0"/>
      <c r="WK38" s="0"/>
      <c r="WL38" s="0"/>
      <c r="WM38" s="0"/>
      <c r="WN38" s="0"/>
      <c r="WO38" s="0"/>
      <c r="WP38" s="0"/>
      <c r="WQ38" s="0"/>
      <c r="WR38" s="0"/>
      <c r="WS38" s="0"/>
      <c r="WT38" s="0"/>
      <c r="WU38" s="0"/>
      <c r="WV38" s="0"/>
      <c r="WW38" s="0"/>
      <c r="WX38" s="0"/>
      <c r="WY38" s="0"/>
      <c r="WZ38" s="0"/>
      <c r="XA38" s="0"/>
      <c r="XB38" s="0"/>
      <c r="XC38" s="0"/>
      <c r="XD38" s="0"/>
      <c r="XE38" s="0"/>
      <c r="XF38" s="0"/>
      <c r="XG38" s="0"/>
      <c r="XH38" s="0"/>
      <c r="XI38" s="0"/>
      <c r="XJ38" s="0"/>
      <c r="XK38" s="0"/>
      <c r="XL38" s="0"/>
      <c r="XM38" s="0"/>
      <c r="XN38" s="0"/>
      <c r="XO38" s="0"/>
      <c r="XP38" s="0"/>
      <c r="XQ38" s="0"/>
      <c r="XR38" s="0"/>
      <c r="XS38" s="0"/>
      <c r="XT38" s="0"/>
      <c r="XU38" s="0"/>
      <c r="XV38" s="0"/>
      <c r="XW38" s="0"/>
      <c r="XX38" s="0"/>
      <c r="XY38" s="0"/>
      <c r="XZ38" s="0"/>
      <c r="YA38" s="0"/>
      <c r="YB38" s="0"/>
      <c r="YC38" s="0"/>
      <c r="YD38" s="0"/>
      <c r="YE38" s="0"/>
      <c r="YF38" s="0"/>
      <c r="YG38" s="0"/>
      <c r="YH38" s="0"/>
      <c r="YI38" s="0"/>
      <c r="YJ38" s="0"/>
      <c r="YK38" s="0"/>
      <c r="YL38" s="0"/>
      <c r="YM38" s="0"/>
      <c r="YN38" s="0"/>
      <c r="YO38" s="0"/>
      <c r="YP38" s="0"/>
      <c r="YQ38" s="0"/>
      <c r="YR38" s="0"/>
      <c r="YS38" s="0"/>
      <c r="YT38" s="0"/>
      <c r="YU38" s="0"/>
      <c r="YV38" s="0"/>
      <c r="YW38" s="0"/>
      <c r="YX38" s="0"/>
      <c r="YY38" s="0"/>
      <c r="YZ38" s="0"/>
      <c r="ZA38" s="0"/>
      <c r="ZB38" s="0"/>
      <c r="ZC38" s="0"/>
      <c r="ZD38" s="0"/>
      <c r="ZE38" s="0"/>
      <c r="ZF38" s="0"/>
      <c r="ZG38" s="0"/>
      <c r="ZH38" s="0"/>
      <c r="ZI38" s="0"/>
      <c r="ZJ38" s="0"/>
      <c r="ZK38" s="0"/>
      <c r="ZL38" s="0"/>
      <c r="ZM38" s="0"/>
      <c r="ZN38" s="0"/>
      <c r="ZO38" s="0"/>
      <c r="ZP38" s="0"/>
      <c r="ZQ38" s="0"/>
      <c r="ZR38" s="0"/>
      <c r="ZS38" s="0"/>
      <c r="ZT38" s="0"/>
      <c r="ZU38" s="0"/>
      <c r="ZV38" s="0"/>
      <c r="ZW38" s="0"/>
      <c r="ZX38" s="0"/>
      <c r="ZY38" s="0"/>
      <c r="ZZ38" s="0"/>
      <c r="AAA38" s="0"/>
      <c r="AAB38" s="0"/>
      <c r="AAC38" s="0"/>
      <c r="AAD38" s="0"/>
      <c r="AAE38" s="0"/>
      <c r="AAF38" s="0"/>
      <c r="AAG38" s="0"/>
      <c r="AAH38" s="0"/>
      <c r="AAI38" s="0"/>
      <c r="AAJ38" s="0"/>
      <c r="AAK38" s="0"/>
      <c r="AAL38" s="0"/>
      <c r="AAM38" s="0"/>
      <c r="AAN38" s="0"/>
      <c r="AAO38" s="0"/>
      <c r="AAP38" s="0"/>
      <c r="AAQ38" s="0"/>
      <c r="AAR38" s="0"/>
      <c r="AAS38" s="0"/>
      <c r="AAT38" s="0"/>
      <c r="AAU38" s="0"/>
      <c r="AAV38" s="0"/>
      <c r="AAW38" s="0"/>
      <c r="AAX38" s="0"/>
      <c r="AAY38" s="0"/>
      <c r="AAZ38" s="0"/>
      <c r="ABA38" s="0"/>
      <c r="ABB38" s="0"/>
      <c r="ABC38" s="0"/>
      <c r="ABD38" s="0"/>
      <c r="ABE38" s="0"/>
      <c r="ABF38" s="0"/>
      <c r="ABG38" s="0"/>
      <c r="ABH38" s="0"/>
      <c r="ABI38" s="0"/>
      <c r="ABJ38" s="0"/>
      <c r="ABK38" s="0"/>
      <c r="ABL38" s="0"/>
      <c r="ABM38" s="0"/>
      <c r="ABN38" s="0"/>
      <c r="ABO38" s="0"/>
      <c r="ABP38" s="0"/>
      <c r="ABQ38" s="0"/>
      <c r="ABR38" s="0"/>
      <c r="ABS38" s="0"/>
      <c r="ABT38" s="0"/>
      <c r="ABU38" s="0"/>
      <c r="ABV38" s="0"/>
      <c r="ABW38" s="0"/>
      <c r="ABX38" s="0"/>
      <c r="ABY38" s="0"/>
      <c r="ABZ38" s="0"/>
      <c r="ACA38" s="0"/>
      <c r="ACB38" s="0"/>
      <c r="ACC38" s="0"/>
      <c r="ACD38" s="0"/>
      <c r="ACE38" s="0"/>
      <c r="ACF38" s="0"/>
      <c r="ACG38" s="0"/>
      <c r="ACH38" s="0"/>
      <c r="ACI38" s="0"/>
      <c r="ACJ38" s="0"/>
      <c r="ACK38" s="0"/>
      <c r="ACL38" s="0"/>
      <c r="ACM38" s="0"/>
      <c r="ACN38" s="0"/>
      <c r="ACO38" s="0"/>
      <c r="ACP38" s="0"/>
      <c r="ACQ38" s="0"/>
      <c r="ACR38" s="0"/>
      <c r="ACS38" s="0"/>
      <c r="ACT38" s="0"/>
      <c r="ACU38" s="0"/>
      <c r="ACV38" s="0"/>
      <c r="ACW38" s="0"/>
      <c r="ACX38" s="0"/>
      <c r="ACY38" s="0"/>
      <c r="ACZ38" s="0"/>
      <c r="ADA38" s="0"/>
      <c r="ADB38" s="0"/>
      <c r="ADC38" s="0"/>
      <c r="ADD38" s="0"/>
      <c r="ADE38" s="0"/>
      <c r="ADF38" s="0"/>
      <c r="ADG38" s="0"/>
      <c r="ADH38" s="0"/>
      <c r="ADI38" s="0"/>
      <c r="ADJ38" s="0"/>
      <c r="ADK38" s="0"/>
      <c r="ADL38" s="0"/>
      <c r="ADM38" s="0"/>
      <c r="ADN38" s="0"/>
      <c r="ADO38" s="0"/>
      <c r="ADP38" s="0"/>
      <c r="ADQ38" s="0"/>
      <c r="ADR38" s="0"/>
      <c r="ADS38" s="0"/>
      <c r="ADT38" s="0"/>
      <c r="ADU38" s="0"/>
      <c r="ADV38" s="0"/>
      <c r="ADW38" s="0"/>
      <c r="ADX38" s="0"/>
      <c r="ADY38" s="0"/>
      <c r="ADZ38" s="0"/>
      <c r="AEA38" s="0"/>
      <c r="AEB38" s="0"/>
      <c r="AEC38" s="0"/>
      <c r="AED38" s="0"/>
      <c r="AEE38" s="0"/>
      <c r="AEF38" s="0"/>
      <c r="AEG38" s="0"/>
      <c r="AEH38" s="0"/>
      <c r="AEI38" s="0"/>
      <c r="AEJ38" s="0"/>
      <c r="AEK38" s="0"/>
      <c r="AEL38" s="0"/>
      <c r="AEM38" s="0"/>
      <c r="AEN38" s="0"/>
      <c r="AEO38" s="0"/>
      <c r="AEP38" s="0"/>
      <c r="AEQ38" s="0"/>
      <c r="AER38" s="0"/>
      <c r="AES38" s="0"/>
      <c r="AET38" s="0"/>
      <c r="AEU38" s="0"/>
      <c r="AEV38" s="0"/>
      <c r="AEW38" s="0"/>
      <c r="AEX38" s="0"/>
      <c r="AEY38" s="0"/>
      <c r="AEZ38" s="0"/>
      <c r="AFA38" s="0"/>
      <c r="AFB38" s="0"/>
      <c r="AFC38" s="0"/>
      <c r="AFD38" s="0"/>
      <c r="AFE38" s="0"/>
      <c r="AFF38" s="0"/>
      <c r="AFG38" s="0"/>
      <c r="AFH38" s="0"/>
      <c r="AFI38" s="0"/>
      <c r="AFJ38" s="0"/>
      <c r="AFK38" s="0"/>
      <c r="AFL38" s="0"/>
      <c r="AFM38" s="0"/>
      <c r="AFN38" s="0"/>
      <c r="AFO38" s="0"/>
      <c r="AFP38" s="0"/>
      <c r="AFQ38" s="0"/>
      <c r="AFR38" s="0"/>
      <c r="AFS38" s="0"/>
      <c r="AFT38" s="0"/>
      <c r="AFU38" s="0"/>
      <c r="AFV38" s="0"/>
      <c r="AFW38" s="0"/>
      <c r="AFX38" s="0"/>
      <c r="AFY38" s="0"/>
      <c r="AFZ38" s="0"/>
      <c r="AGA38" s="0"/>
      <c r="AGB38" s="0"/>
      <c r="AGC38" s="0"/>
      <c r="AGD38" s="0"/>
      <c r="AGE38" s="0"/>
      <c r="AGF38" s="0"/>
      <c r="AGG38" s="0"/>
      <c r="AGH38" s="0"/>
      <c r="AGI38" s="0"/>
      <c r="AGJ38" s="0"/>
      <c r="AGK38" s="0"/>
      <c r="AGL38" s="0"/>
      <c r="AGM38" s="0"/>
      <c r="AGN38" s="0"/>
      <c r="AGO38" s="0"/>
      <c r="AGP38" s="0"/>
      <c r="AGQ38" s="0"/>
      <c r="AGR38" s="0"/>
      <c r="AGS38" s="0"/>
      <c r="AGT38" s="0"/>
      <c r="AGU38" s="0"/>
      <c r="AGV38" s="0"/>
      <c r="AGW38" s="0"/>
      <c r="AGX38" s="0"/>
      <c r="AGY38" s="0"/>
      <c r="AGZ38" s="0"/>
      <c r="AHA38" s="0"/>
      <c r="AHB38" s="0"/>
      <c r="AHC38" s="0"/>
      <c r="AHD38" s="0"/>
      <c r="AHE38" s="0"/>
      <c r="AHF38" s="0"/>
      <c r="AHG38" s="0"/>
      <c r="AHH38" s="0"/>
      <c r="AHI38" s="0"/>
      <c r="AHJ38" s="0"/>
      <c r="AHK38" s="0"/>
      <c r="AHL38" s="0"/>
      <c r="AHM38" s="0"/>
      <c r="AHN38" s="0"/>
      <c r="AHO38" s="0"/>
      <c r="AHP38" s="0"/>
      <c r="AHQ38" s="0"/>
      <c r="AHR38" s="0"/>
      <c r="AHS38" s="0"/>
      <c r="AHT38" s="0"/>
      <c r="AHU38" s="0"/>
      <c r="AHV38" s="0"/>
      <c r="AHW38" s="0"/>
      <c r="AHX38" s="0"/>
      <c r="AHY38" s="0"/>
      <c r="AHZ38" s="0"/>
      <c r="AIA38" s="0"/>
      <c r="AIB38" s="0"/>
      <c r="AIC38" s="0"/>
      <c r="AID38" s="0"/>
      <c r="AIE38" s="0"/>
      <c r="AIF38" s="0"/>
      <c r="AIG38" s="0"/>
      <c r="AIH38" s="0"/>
      <c r="AII38" s="0"/>
      <c r="AIJ38" s="0"/>
      <c r="AIK38" s="0"/>
      <c r="AIL38" s="0"/>
      <c r="AIM38" s="0"/>
      <c r="AIN38" s="0"/>
      <c r="AIO38" s="0"/>
      <c r="AIP38" s="0"/>
      <c r="AIQ38" s="0"/>
      <c r="AIR38" s="0"/>
      <c r="AIS38" s="0"/>
      <c r="AIT38" s="0"/>
      <c r="AIU38" s="0"/>
      <c r="AIV38" s="0"/>
      <c r="AIW38" s="0"/>
      <c r="AIX38" s="0"/>
      <c r="AIY38" s="0"/>
      <c r="AIZ38" s="0"/>
      <c r="AJA38" s="0"/>
      <c r="AJB38" s="0"/>
      <c r="AJC38" s="0"/>
      <c r="AJD38" s="0"/>
      <c r="AJE38" s="0"/>
      <c r="AJF38" s="0"/>
      <c r="AJG38" s="0"/>
      <c r="AJH38" s="0"/>
      <c r="AJI38" s="0"/>
      <c r="AJJ38" s="0"/>
      <c r="AJK38" s="0"/>
      <c r="AJL38" s="0"/>
      <c r="AJM38" s="0"/>
      <c r="AJN38" s="0"/>
      <c r="AJO38" s="0"/>
      <c r="AJP38" s="0"/>
      <c r="AJQ38" s="0"/>
      <c r="AJR38" s="0"/>
      <c r="AJS38" s="0"/>
      <c r="AJT38" s="0"/>
      <c r="AJU38" s="0"/>
      <c r="AJV38" s="0"/>
      <c r="AJW38" s="0"/>
      <c r="AJX38" s="0"/>
      <c r="AJY38" s="0"/>
      <c r="AJZ38" s="0"/>
      <c r="AKA38" s="0"/>
      <c r="AKB38" s="0"/>
      <c r="AKC38" s="0"/>
      <c r="AKD38" s="0"/>
      <c r="AKE38" s="0"/>
      <c r="AKF38" s="0"/>
      <c r="AKG38" s="0"/>
      <c r="AKH38" s="0"/>
      <c r="AKI38" s="0"/>
      <c r="AKJ38" s="0"/>
      <c r="AKK38" s="0"/>
      <c r="AKL38" s="0"/>
      <c r="AKM38" s="0"/>
      <c r="AKN38" s="0"/>
      <c r="AKO38" s="0"/>
      <c r="AKP38" s="0"/>
      <c r="AKQ38" s="0"/>
      <c r="AKR38" s="0"/>
      <c r="AKS38" s="0"/>
      <c r="AKT38" s="0"/>
      <c r="AKU38" s="0"/>
      <c r="AKV38" s="0"/>
      <c r="AKW38" s="0"/>
      <c r="AKX38" s="0"/>
      <c r="AKY38" s="0"/>
      <c r="AKZ38" s="0"/>
      <c r="ALA38" s="0"/>
      <c r="ALB38" s="0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customFormat="false" ht="15" hidden="false" customHeight="false" outlineLevel="0" collapsed="false">
      <c r="A39" s="25" t="n">
        <v>290</v>
      </c>
      <c r="B39" s="74" t="n">
        <v>40586</v>
      </c>
      <c r="C39" s="75" t="n">
        <f aca="false">dw!C39</f>
        <v>7.53424657534247</v>
      </c>
      <c r="D39" s="28" t="s">
        <v>71</v>
      </c>
      <c r="E39" s="30" t="n">
        <v>1.28813062182245</v>
      </c>
      <c r="F39" s="30" t="n">
        <v>75.9</v>
      </c>
      <c r="G39" s="30" t="n">
        <v>1.69714179423247</v>
      </c>
      <c r="H39" s="76" t="n">
        <f aca="false">(dw!K39*100)/dw!$AB39</f>
        <v>0.414070698198764</v>
      </c>
      <c r="I39" s="76" t="n">
        <f aca="false">(dw!L39*100)/dw!$AB39</f>
        <v>0.658890258246718</v>
      </c>
      <c r="J39" s="76" t="n">
        <f aca="false">(dw!M39*100)/dw!$AB39</f>
        <v>0.571131997515537</v>
      </c>
      <c r="K39" s="76" t="n">
        <f aca="false">(dw!N39*100)/dw!$AB39</f>
        <v>1.23745266128366</v>
      </c>
      <c r="L39" s="76" t="n">
        <f aca="false">(dw!O39*100)/dw!$AB39</f>
        <v>0</v>
      </c>
      <c r="M39" s="76" t="n">
        <f aca="false">(dw!P39*100)/dw!$AB39</f>
        <v>19.535285289722</v>
      </c>
      <c r="N39" s="76" t="n">
        <f aca="false">(dw!Q39*100)/dw!$AB39</f>
        <v>0</v>
      </c>
      <c r="O39" s="76" t="n">
        <f aca="false">(dw!R39*100)/dw!$AB39</f>
        <v>4.20282051498951</v>
      </c>
      <c r="P39" s="76" t="n">
        <f aca="false">(dw!S39*100)/dw!$AB39</f>
        <v>4.49830581769827</v>
      </c>
      <c r="Q39" s="76" t="n">
        <f aca="false">(dw!T39*100)/dw!$AB39</f>
        <v>7.95321711189998</v>
      </c>
      <c r="R39" s="76" t="n">
        <f aca="false">(dw!U39*100)/dw!$AB39</f>
        <v>0</v>
      </c>
      <c r="S39" s="76" t="n">
        <f aca="false">(dw!V39*100)/dw!$AB39</f>
        <v>0</v>
      </c>
      <c r="T39" s="76" t="n">
        <f aca="false">(dw!W39*100)/dw!$AB39</f>
        <v>0</v>
      </c>
      <c r="U39" s="76" t="n">
        <f aca="false">(dw!X39*100)/dw!$AB39</f>
        <v>48.2913870891671</v>
      </c>
      <c r="V39" s="76" t="n">
        <f aca="false">(dw!Y39*100)/dw!$AB39</f>
        <v>0.0856697996273305</v>
      </c>
      <c r="W39" s="76" t="n">
        <f aca="false">(dw!Z39*100)/dw!$AB39</f>
        <v>12.5517687616511</v>
      </c>
      <c r="X39" s="76" t="n">
        <f aca="false">(dw!AA39*100)/dw!$AB39</f>
        <v>0</v>
      </c>
      <c r="Y39" s="76" t="n">
        <f aca="false">SUM(H39:X39)</f>
        <v>100</v>
      </c>
      <c r="Z39" s="77" t="n">
        <f aca="false">SUM(H39:L39)</f>
        <v>2.88154561524468</v>
      </c>
      <c r="AA39" s="77" t="n">
        <f aca="false">SUM(M39:R39)</f>
        <v>36.1896287343098</v>
      </c>
      <c r="AB39" s="77" t="n">
        <f aca="false">(I39)/(H39+I39)</f>
        <v>0.61408595931533</v>
      </c>
      <c r="AC39" s="77" t="n">
        <f aca="false">U39/(Z39+U39)</f>
        <v>0.943690043486676</v>
      </c>
      <c r="AD39" s="77" t="n">
        <f aca="false">U39/(U39+AA39)</f>
        <v>0.571624129024111</v>
      </c>
      <c r="AE39" s="77" t="n">
        <f aca="false">Z39/(Z39+AA39)</f>
        <v>0.0737511903139799</v>
      </c>
      <c r="AF39" s="77" t="n">
        <f aca="false">(H39+I39)/(H39+I39+V39)</f>
        <v>0.926059446309099</v>
      </c>
      <c r="AG39" s="77" t="n">
        <f aca="false">(H39)/V39</f>
        <v>4.83333333333333</v>
      </c>
      <c r="AH39" s="77" t="n">
        <f aca="false">(H39+I39)/(V39+U39)</f>
        <v>0.0221791284019597</v>
      </c>
      <c r="AI39" s="0"/>
      <c r="AJ39" s="0"/>
      <c r="AK39" s="0"/>
      <c r="AL39" s="0"/>
      <c r="AM39" s="0"/>
      <c r="AN39" s="0"/>
      <c r="AO39" s="0"/>
      <c r="AP39" s="0"/>
      <c r="AQ39" s="0"/>
      <c r="AR39" s="0"/>
      <c r="AS39" s="0"/>
      <c r="AT39" s="0"/>
      <c r="AU39" s="0"/>
      <c r="AV39" s="0"/>
      <c r="AW39" s="0"/>
      <c r="AX39" s="0"/>
      <c r="AY39" s="0"/>
      <c r="AZ39" s="0"/>
      <c r="BA39" s="0"/>
      <c r="BB39" s="0"/>
      <c r="BC39" s="0"/>
      <c r="BD39" s="0"/>
      <c r="BE39" s="0"/>
      <c r="BF39" s="0"/>
      <c r="BG39" s="0"/>
      <c r="BH39" s="0"/>
      <c r="BI39" s="0"/>
      <c r="BJ39" s="0"/>
      <c r="BK39" s="0"/>
      <c r="BL39" s="0"/>
      <c r="BM39" s="0"/>
      <c r="BN39" s="0"/>
      <c r="BO39" s="0"/>
      <c r="BP39" s="0"/>
      <c r="BQ39" s="0"/>
      <c r="BR39" s="0"/>
      <c r="BS39" s="0"/>
      <c r="BT39" s="0"/>
      <c r="BU39" s="0"/>
      <c r="BV39" s="0"/>
      <c r="BW39" s="0"/>
      <c r="BX39" s="0"/>
      <c r="BY39" s="0"/>
      <c r="BZ39" s="0"/>
      <c r="CA39" s="0"/>
      <c r="CB39" s="0"/>
      <c r="CC39" s="0"/>
      <c r="CD39" s="0"/>
      <c r="CE39" s="0"/>
      <c r="CF39" s="0"/>
      <c r="CG39" s="0"/>
      <c r="CH39" s="0"/>
      <c r="CI39" s="0"/>
      <c r="CJ39" s="0"/>
      <c r="CK39" s="0"/>
      <c r="CL39" s="0"/>
      <c r="CM39" s="0"/>
      <c r="CN39" s="0"/>
      <c r="CO39" s="0"/>
      <c r="CP39" s="0"/>
      <c r="CQ39" s="0"/>
      <c r="CR39" s="0"/>
      <c r="CS39" s="0"/>
      <c r="CT39" s="0"/>
      <c r="CU39" s="0"/>
      <c r="CV39" s="0"/>
      <c r="CW39" s="0"/>
      <c r="CX39" s="0"/>
      <c r="CY39" s="0"/>
      <c r="CZ39" s="0"/>
      <c r="DA39" s="0"/>
      <c r="DB39" s="0"/>
      <c r="DC39" s="0"/>
      <c r="DD39" s="0"/>
      <c r="DE39" s="0"/>
      <c r="DF39" s="0"/>
      <c r="DG39" s="0"/>
      <c r="DH39" s="0"/>
      <c r="DI39" s="0"/>
      <c r="DJ39" s="0"/>
      <c r="DK39" s="0"/>
      <c r="DL39" s="0"/>
      <c r="DM39" s="0"/>
      <c r="DN39" s="0"/>
      <c r="DO39" s="0"/>
      <c r="DP39" s="0"/>
      <c r="DQ39" s="0"/>
      <c r="DR39" s="0"/>
      <c r="DS39" s="0"/>
      <c r="DT39" s="0"/>
      <c r="DU39" s="0"/>
      <c r="DV39" s="0"/>
      <c r="DW39" s="0"/>
      <c r="DX39" s="0"/>
      <c r="DY39" s="0"/>
      <c r="DZ39" s="0"/>
      <c r="EA39" s="0"/>
      <c r="EB39" s="0"/>
      <c r="EC39" s="0"/>
      <c r="ED39" s="0"/>
      <c r="EE39" s="0"/>
      <c r="EF39" s="0"/>
      <c r="EG39" s="0"/>
      <c r="EH39" s="0"/>
      <c r="EI39" s="0"/>
      <c r="EJ39" s="0"/>
      <c r="EK39" s="0"/>
      <c r="EL39" s="0"/>
      <c r="EM39" s="0"/>
      <c r="EN39" s="0"/>
      <c r="EO39" s="0"/>
      <c r="EP39" s="0"/>
      <c r="EQ39" s="0"/>
      <c r="ER39" s="0"/>
      <c r="ES39" s="0"/>
      <c r="ET39" s="0"/>
      <c r="EU39" s="0"/>
      <c r="EV39" s="0"/>
      <c r="EW39" s="0"/>
      <c r="EX39" s="0"/>
      <c r="EY39" s="0"/>
      <c r="EZ39" s="0"/>
      <c r="FA39" s="0"/>
      <c r="FB39" s="0"/>
      <c r="FC39" s="0"/>
      <c r="FD39" s="0"/>
      <c r="FE39" s="0"/>
      <c r="FF39" s="0"/>
      <c r="FG39" s="0"/>
      <c r="FH39" s="0"/>
      <c r="FI39" s="0"/>
      <c r="FJ39" s="0"/>
      <c r="FK39" s="0"/>
      <c r="FL39" s="0"/>
      <c r="FM39" s="0"/>
      <c r="FN39" s="0"/>
      <c r="FO39" s="0"/>
      <c r="FP39" s="0"/>
      <c r="FQ39" s="0"/>
      <c r="FR39" s="0"/>
      <c r="FS39" s="0"/>
      <c r="FT39" s="0"/>
      <c r="FU39" s="0"/>
      <c r="FV39" s="0"/>
      <c r="FW39" s="0"/>
      <c r="FX39" s="0"/>
      <c r="FY39" s="0"/>
      <c r="FZ39" s="0"/>
      <c r="GA39" s="0"/>
      <c r="GB39" s="0"/>
      <c r="GC39" s="0"/>
      <c r="GD39" s="0"/>
      <c r="GE39" s="0"/>
      <c r="GF39" s="0"/>
      <c r="GG39" s="0"/>
      <c r="GH39" s="0"/>
      <c r="GI39" s="0"/>
      <c r="GJ39" s="0"/>
      <c r="GK39" s="0"/>
      <c r="GL39" s="0"/>
      <c r="GM39" s="0"/>
      <c r="GN39" s="0"/>
      <c r="GO39" s="0"/>
      <c r="GP39" s="0"/>
      <c r="GQ39" s="0"/>
      <c r="GR39" s="0"/>
      <c r="GS39" s="0"/>
      <c r="GT39" s="0"/>
      <c r="GU39" s="0"/>
      <c r="GV39" s="0"/>
      <c r="GW39" s="0"/>
      <c r="GX39" s="0"/>
      <c r="GY39" s="0"/>
      <c r="GZ39" s="0"/>
      <c r="HA39" s="0"/>
      <c r="HB39" s="0"/>
      <c r="HC39" s="0"/>
      <c r="HD39" s="0"/>
      <c r="HE39" s="0"/>
      <c r="HF39" s="0"/>
      <c r="HG39" s="0"/>
      <c r="HH39" s="0"/>
      <c r="HI39" s="0"/>
      <c r="HJ39" s="0"/>
      <c r="HK39" s="0"/>
      <c r="HL39" s="0"/>
      <c r="HM39" s="0"/>
      <c r="HN39" s="0"/>
      <c r="HO39" s="0"/>
      <c r="HP39" s="0"/>
      <c r="HQ39" s="0"/>
      <c r="HR39" s="0"/>
      <c r="HS39" s="0"/>
      <c r="HT39" s="0"/>
      <c r="HU39" s="0"/>
      <c r="HV39" s="0"/>
      <c r="HW39" s="0"/>
      <c r="HX39" s="0"/>
      <c r="HY39" s="0"/>
      <c r="HZ39" s="0"/>
      <c r="IA39" s="0"/>
      <c r="IB39" s="0"/>
      <c r="IC39" s="0"/>
      <c r="ID39" s="0"/>
      <c r="IE39" s="0"/>
      <c r="IF39" s="0"/>
      <c r="IG39" s="0"/>
      <c r="IH39" s="0"/>
      <c r="II39" s="0"/>
      <c r="IJ39" s="0"/>
      <c r="IK39" s="0"/>
      <c r="IL39" s="0"/>
      <c r="IM39" s="0"/>
      <c r="IN39" s="0"/>
      <c r="IO39" s="0"/>
      <c r="IP39" s="0"/>
      <c r="IQ39" s="0"/>
      <c r="IR39" s="0"/>
      <c r="IS39" s="0"/>
      <c r="IT39" s="0"/>
      <c r="IU39" s="0"/>
      <c r="IV39" s="0"/>
      <c r="IW39" s="0"/>
      <c r="IX39" s="0"/>
      <c r="IY39" s="0"/>
      <c r="IZ39" s="0"/>
      <c r="JA39" s="0"/>
      <c r="JB39" s="0"/>
      <c r="JC39" s="0"/>
      <c r="JD39" s="0"/>
      <c r="JE39" s="0"/>
      <c r="JF39" s="0"/>
      <c r="JG39" s="0"/>
      <c r="JH39" s="0"/>
      <c r="JI39" s="0"/>
      <c r="JJ39" s="0"/>
      <c r="JK39" s="0"/>
      <c r="JL39" s="0"/>
      <c r="JM39" s="0"/>
      <c r="JN39" s="0"/>
      <c r="JO39" s="0"/>
      <c r="JP39" s="0"/>
      <c r="JQ39" s="0"/>
      <c r="JR39" s="0"/>
      <c r="JS39" s="0"/>
      <c r="JT39" s="0"/>
      <c r="JU39" s="0"/>
      <c r="JV39" s="0"/>
      <c r="JW39" s="0"/>
      <c r="JX39" s="0"/>
      <c r="JY39" s="0"/>
      <c r="JZ39" s="0"/>
      <c r="KA39" s="0"/>
      <c r="KB39" s="0"/>
      <c r="KC39" s="0"/>
      <c r="KD39" s="0"/>
      <c r="KE39" s="0"/>
      <c r="KF39" s="0"/>
      <c r="KG39" s="0"/>
      <c r="KH39" s="0"/>
      <c r="KI39" s="0"/>
      <c r="KJ39" s="0"/>
      <c r="KK39" s="0"/>
      <c r="KL39" s="0"/>
      <c r="KM39" s="0"/>
      <c r="KN39" s="0"/>
      <c r="KO39" s="0"/>
      <c r="KP39" s="0"/>
      <c r="KQ39" s="0"/>
      <c r="KR39" s="0"/>
      <c r="KS39" s="0"/>
      <c r="KT39" s="0"/>
      <c r="KU39" s="0"/>
      <c r="KV39" s="0"/>
      <c r="KW39" s="0"/>
      <c r="KX39" s="0"/>
      <c r="KY39" s="0"/>
      <c r="KZ39" s="0"/>
      <c r="LA39" s="0"/>
      <c r="LB39" s="0"/>
      <c r="LC39" s="0"/>
      <c r="LD39" s="0"/>
      <c r="LE39" s="0"/>
      <c r="LF39" s="0"/>
      <c r="LG39" s="0"/>
      <c r="LH39" s="0"/>
      <c r="LI39" s="0"/>
      <c r="LJ39" s="0"/>
      <c r="LK39" s="0"/>
      <c r="LL39" s="0"/>
      <c r="LM39" s="0"/>
      <c r="LN39" s="0"/>
      <c r="LO39" s="0"/>
      <c r="LP39" s="0"/>
      <c r="LQ39" s="0"/>
      <c r="LR39" s="0"/>
      <c r="LS39" s="0"/>
      <c r="LT39" s="0"/>
      <c r="LU39" s="0"/>
      <c r="LV39" s="0"/>
      <c r="LW39" s="0"/>
      <c r="LX39" s="0"/>
      <c r="LY39" s="0"/>
      <c r="LZ39" s="0"/>
      <c r="MA39" s="0"/>
      <c r="MB39" s="0"/>
      <c r="MC39" s="0"/>
      <c r="MD39" s="0"/>
      <c r="ME39" s="0"/>
      <c r="MF39" s="0"/>
      <c r="MG39" s="0"/>
      <c r="MH39" s="0"/>
      <c r="MI39" s="0"/>
      <c r="MJ39" s="0"/>
      <c r="MK39" s="0"/>
      <c r="ML39" s="0"/>
      <c r="MM39" s="0"/>
      <c r="MN39" s="0"/>
      <c r="MO39" s="0"/>
      <c r="MP39" s="0"/>
      <c r="MQ39" s="0"/>
      <c r="MR39" s="0"/>
      <c r="MS39" s="0"/>
      <c r="MT39" s="0"/>
      <c r="MU39" s="0"/>
      <c r="MV39" s="0"/>
      <c r="MW39" s="0"/>
      <c r="MX39" s="0"/>
      <c r="MY39" s="0"/>
      <c r="MZ39" s="0"/>
      <c r="NA39" s="0"/>
      <c r="NB39" s="0"/>
      <c r="NC39" s="0"/>
      <c r="ND39" s="0"/>
      <c r="NE39" s="0"/>
      <c r="NF39" s="0"/>
      <c r="NG39" s="0"/>
      <c r="NH39" s="0"/>
      <c r="NI39" s="0"/>
      <c r="NJ39" s="0"/>
      <c r="NK39" s="0"/>
      <c r="NL39" s="0"/>
      <c r="NM39" s="0"/>
      <c r="NN39" s="0"/>
      <c r="NO39" s="0"/>
      <c r="NP39" s="0"/>
      <c r="NQ39" s="0"/>
      <c r="NR39" s="0"/>
      <c r="NS39" s="0"/>
      <c r="NT39" s="0"/>
      <c r="NU39" s="0"/>
      <c r="NV39" s="0"/>
      <c r="NW39" s="0"/>
      <c r="NX39" s="0"/>
      <c r="NY39" s="0"/>
      <c r="NZ39" s="0"/>
      <c r="OA39" s="0"/>
      <c r="OB39" s="0"/>
      <c r="OC39" s="0"/>
      <c r="OD39" s="0"/>
      <c r="OE39" s="0"/>
      <c r="OF39" s="0"/>
      <c r="OG39" s="0"/>
      <c r="OH39" s="0"/>
      <c r="OI39" s="0"/>
      <c r="OJ39" s="0"/>
      <c r="OK39" s="0"/>
      <c r="OL39" s="0"/>
      <c r="OM39" s="0"/>
      <c r="ON39" s="0"/>
      <c r="OO39" s="0"/>
      <c r="OP39" s="0"/>
      <c r="OQ39" s="0"/>
      <c r="OR39" s="0"/>
      <c r="OS39" s="0"/>
      <c r="OT39" s="0"/>
      <c r="OU39" s="0"/>
      <c r="OV39" s="0"/>
      <c r="OW39" s="0"/>
      <c r="OX39" s="0"/>
      <c r="OY39" s="0"/>
      <c r="OZ39" s="0"/>
      <c r="PA39" s="0"/>
      <c r="PB39" s="0"/>
      <c r="PC39" s="0"/>
      <c r="PD39" s="0"/>
      <c r="PE39" s="0"/>
      <c r="PF39" s="0"/>
      <c r="PG39" s="0"/>
      <c r="PH39" s="0"/>
      <c r="PI39" s="0"/>
      <c r="PJ39" s="0"/>
      <c r="PK39" s="0"/>
      <c r="PL39" s="0"/>
      <c r="PM39" s="0"/>
      <c r="PN39" s="0"/>
      <c r="PO39" s="0"/>
      <c r="PP39" s="0"/>
      <c r="PQ39" s="0"/>
      <c r="PR39" s="0"/>
      <c r="PS39" s="0"/>
      <c r="PT39" s="0"/>
      <c r="PU39" s="0"/>
      <c r="PV39" s="0"/>
      <c r="PW39" s="0"/>
      <c r="PX39" s="0"/>
      <c r="PY39" s="0"/>
      <c r="PZ39" s="0"/>
      <c r="QA39" s="0"/>
      <c r="QB39" s="0"/>
      <c r="QC39" s="0"/>
      <c r="QD39" s="0"/>
      <c r="QE39" s="0"/>
      <c r="QF39" s="0"/>
      <c r="QG39" s="0"/>
      <c r="QH39" s="0"/>
      <c r="QI39" s="0"/>
      <c r="QJ39" s="0"/>
      <c r="QK39" s="0"/>
      <c r="QL39" s="0"/>
      <c r="QM39" s="0"/>
      <c r="QN39" s="0"/>
      <c r="QO39" s="0"/>
      <c r="QP39" s="0"/>
      <c r="QQ39" s="0"/>
      <c r="QR39" s="0"/>
      <c r="QS39" s="0"/>
      <c r="QT39" s="0"/>
      <c r="QU39" s="0"/>
      <c r="QV39" s="0"/>
      <c r="QW39" s="0"/>
      <c r="QX39" s="0"/>
      <c r="QY39" s="0"/>
      <c r="QZ39" s="0"/>
      <c r="RA39" s="0"/>
      <c r="RB39" s="0"/>
      <c r="RC39" s="0"/>
      <c r="RD39" s="0"/>
      <c r="RE39" s="0"/>
      <c r="RF39" s="0"/>
      <c r="RG39" s="0"/>
      <c r="RH39" s="0"/>
      <c r="RI39" s="0"/>
      <c r="RJ39" s="0"/>
      <c r="RK39" s="0"/>
      <c r="RL39" s="0"/>
      <c r="RM39" s="0"/>
      <c r="RN39" s="0"/>
      <c r="RO39" s="0"/>
      <c r="RP39" s="0"/>
      <c r="RQ39" s="0"/>
      <c r="RR39" s="0"/>
      <c r="RS39" s="0"/>
      <c r="RT39" s="0"/>
      <c r="RU39" s="0"/>
      <c r="RV39" s="0"/>
      <c r="RW39" s="0"/>
      <c r="RX39" s="0"/>
      <c r="RY39" s="0"/>
      <c r="RZ39" s="0"/>
      <c r="SA39" s="0"/>
      <c r="SB39" s="0"/>
      <c r="SC39" s="0"/>
      <c r="SD39" s="0"/>
      <c r="SE39" s="0"/>
      <c r="SF39" s="0"/>
      <c r="SG39" s="0"/>
      <c r="SH39" s="0"/>
      <c r="SI39" s="0"/>
      <c r="SJ39" s="0"/>
      <c r="SK39" s="0"/>
      <c r="SL39" s="0"/>
      <c r="SM39" s="0"/>
      <c r="SN39" s="0"/>
      <c r="SO39" s="0"/>
      <c r="SP39" s="0"/>
      <c r="SQ39" s="0"/>
      <c r="SR39" s="0"/>
      <c r="SS39" s="0"/>
      <c r="ST39" s="0"/>
      <c r="SU39" s="0"/>
      <c r="SV39" s="0"/>
      <c r="SW39" s="0"/>
      <c r="SX39" s="0"/>
      <c r="SY39" s="0"/>
      <c r="SZ39" s="0"/>
      <c r="TA39" s="0"/>
      <c r="TB39" s="0"/>
      <c r="TC39" s="0"/>
      <c r="TD39" s="0"/>
      <c r="TE39" s="0"/>
      <c r="TF39" s="0"/>
      <c r="TG39" s="0"/>
      <c r="TH39" s="0"/>
      <c r="TI39" s="0"/>
      <c r="TJ39" s="0"/>
      <c r="TK39" s="0"/>
      <c r="TL39" s="0"/>
      <c r="TM39" s="0"/>
      <c r="TN39" s="0"/>
      <c r="TO39" s="0"/>
      <c r="TP39" s="0"/>
      <c r="TQ39" s="0"/>
      <c r="TR39" s="0"/>
      <c r="TS39" s="0"/>
      <c r="TT39" s="0"/>
      <c r="TU39" s="0"/>
      <c r="TV39" s="0"/>
      <c r="TW39" s="0"/>
      <c r="TX39" s="0"/>
      <c r="TY39" s="0"/>
      <c r="TZ39" s="0"/>
      <c r="UA39" s="0"/>
      <c r="UB39" s="0"/>
      <c r="UC39" s="0"/>
      <c r="UD39" s="0"/>
      <c r="UE39" s="0"/>
      <c r="UF39" s="0"/>
      <c r="UG39" s="0"/>
      <c r="UH39" s="0"/>
      <c r="UI39" s="0"/>
      <c r="UJ39" s="0"/>
      <c r="UK39" s="0"/>
      <c r="UL39" s="0"/>
      <c r="UM39" s="0"/>
      <c r="UN39" s="0"/>
      <c r="UO39" s="0"/>
      <c r="UP39" s="0"/>
      <c r="UQ39" s="0"/>
      <c r="UR39" s="0"/>
      <c r="US39" s="0"/>
      <c r="UT39" s="0"/>
      <c r="UU39" s="0"/>
      <c r="UV39" s="0"/>
      <c r="UW39" s="0"/>
      <c r="UX39" s="0"/>
      <c r="UY39" s="0"/>
      <c r="UZ39" s="0"/>
      <c r="VA39" s="0"/>
      <c r="VB39" s="0"/>
      <c r="VC39" s="0"/>
      <c r="VD39" s="0"/>
      <c r="VE39" s="0"/>
      <c r="VF39" s="0"/>
      <c r="VG39" s="0"/>
      <c r="VH39" s="0"/>
      <c r="VI39" s="0"/>
      <c r="VJ39" s="0"/>
      <c r="VK39" s="0"/>
      <c r="VL39" s="0"/>
      <c r="VM39" s="0"/>
      <c r="VN39" s="0"/>
      <c r="VO39" s="0"/>
      <c r="VP39" s="0"/>
      <c r="VQ39" s="0"/>
      <c r="VR39" s="0"/>
      <c r="VS39" s="0"/>
      <c r="VT39" s="0"/>
      <c r="VU39" s="0"/>
      <c r="VV39" s="0"/>
      <c r="VW39" s="0"/>
      <c r="VX39" s="0"/>
      <c r="VY39" s="0"/>
      <c r="VZ39" s="0"/>
      <c r="WA39" s="0"/>
      <c r="WB39" s="0"/>
      <c r="WC39" s="0"/>
      <c r="WD39" s="0"/>
      <c r="WE39" s="0"/>
      <c r="WF39" s="0"/>
      <c r="WG39" s="0"/>
      <c r="WH39" s="0"/>
      <c r="WI39" s="0"/>
      <c r="WJ39" s="0"/>
      <c r="WK39" s="0"/>
      <c r="WL39" s="0"/>
      <c r="WM39" s="0"/>
      <c r="WN39" s="0"/>
      <c r="WO39" s="0"/>
      <c r="WP39" s="0"/>
      <c r="WQ39" s="0"/>
      <c r="WR39" s="0"/>
      <c r="WS39" s="0"/>
      <c r="WT39" s="0"/>
      <c r="WU39" s="0"/>
      <c r="WV39" s="0"/>
      <c r="WW39" s="0"/>
      <c r="WX39" s="0"/>
      <c r="WY39" s="0"/>
      <c r="WZ39" s="0"/>
      <c r="XA39" s="0"/>
      <c r="XB39" s="0"/>
      <c r="XC39" s="0"/>
      <c r="XD39" s="0"/>
      <c r="XE39" s="0"/>
      <c r="XF39" s="0"/>
      <c r="XG39" s="0"/>
      <c r="XH39" s="0"/>
      <c r="XI39" s="0"/>
      <c r="XJ39" s="0"/>
      <c r="XK39" s="0"/>
      <c r="XL39" s="0"/>
      <c r="XM39" s="0"/>
      <c r="XN39" s="0"/>
      <c r="XO39" s="0"/>
      <c r="XP39" s="0"/>
      <c r="XQ39" s="0"/>
      <c r="XR39" s="0"/>
      <c r="XS39" s="0"/>
      <c r="XT39" s="0"/>
      <c r="XU39" s="0"/>
      <c r="XV39" s="0"/>
      <c r="XW39" s="0"/>
      <c r="XX39" s="0"/>
      <c r="XY39" s="0"/>
      <c r="XZ39" s="0"/>
      <c r="YA39" s="0"/>
      <c r="YB39" s="0"/>
      <c r="YC39" s="0"/>
      <c r="YD39" s="0"/>
      <c r="YE39" s="0"/>
      <c r="YF39" s="0"/>
      <c r="YG39" s="0"/>
      <c r="YH39" s="0"/>
      <c r="YI39" s="0"/>
      <c r="YJ39" s="0"/>
      <c r="YK39" s="0"/>
      <c r="YL39" s="0"/>
      <c r="YM39" s="0"/>
      <c r="YN39" s="0"/>
      <c r="YO39" s="0"/>
      <c r="YP39" s="0"/>
      <c r="YQ39" s="0"/>
      <c r="YR39" s="0"/>
      <c r="YS39" s="0"/>
      <c r="YT39" s="0"/>
      <c r="YU39" s="0"/>
      <c r="YV39" s="0"/>
      <c r="YW39" s="0"/>
      <c r="YX39" s="0"/>
      <c r="YY39" s="0"/>
      <c r="YZ39" s="0"/>
      <c r="ZA39" s="0"/>
      <c r="ZB39" s="0"/>
      <c r="ZC39" s="0"/>
      <c r="ZD39" s="0"/>
      <c r="ZE39" s="0"/>
      <c r="ZF39" s="0"/>
      <c r="ZG39" s="0"/>
      <c r="ZH39" s="0"/>
      <c r="ZI39" s="0"/>
      <c r="ZJ39" s="0"/>
      <c r="ZK39" s="0"/>
      <c r="ZL39" s="0"/>
      <c r="ZM39" s="0"/>
      <c r="ZN39" s="0"/>
      <c r="ZO39" s="0"/>
      <c r="ZP39" s="0"/>
      <c r="ZQ39" s="0"/>
      <c r="ZR39" s="0"/>
      <c r="ZS39" s="0"/>
      <c r="ZT39" s="0"/>
      <c r="ZU39" s="0"/>
      <c r="ZV39" s="0"/>
      <c r="ZW39" s="0"/>
      <c r="ZX39" s="0"/>
      <c r="ZY39" s="0"/>
      <c r="ZZ39" s="0"/>
      <c r="AAA39" s="0"/>
      <c r="AAB39" s="0"/>
      <c r="AAC39" s="0"/>
      <c r="AAD39" s="0"/>
      <c r="AAE39" s="0"/>
      <c r="AAF39" s="0"/>
      <c r="AAG39" s="0"/>
      <c r="AAH39" s="0"/>
      <c r="AAI39" s="0"/>
      <c r="AAJ39" s="0"/>
      <c r="AAK39" s="0"/>
      <c r="AAL39" s="0"/>
      <c r="AAM39" s="0"/>
      <c r="AAN39" s="0"/>
      <c r="AAO39" s="0"/>
      <c r="AAP39" s="0"/>
      <c r="AAQ39" s="0"/>
      <c r="AAR39" s="0"/>
      <c r="AAS39" s="0"/>
      <c r="AAT39" s="0"/>
      <c r="AAU39" s="0"/>
      <c r="AAV39" s="0"/>
      <c r="AAW39" s="0"/>
      <c r="AAX39" s="0"/>
      <c r="AAY39" s="0"/>
      <c r="AAZ39" s="0"/>
      <c r="ABA39" s="0"/>
      <c r="ABB39" s="0"/>
      <c r="ABC39" s="0"/>
      <c r="ABD39" s="0"/>
      <c r="ABE39" s="0"/>
      <c r="ABF39" s="0"/>
      <c r="ABG39" s="0"/>
      <c r="ABH39" s="0"/>
      <c r="ABI39" s="0"/>
      <c r="ABJ39" s="0"/>
      <c r="ABK39" s="0"/>
      <c r="ABL39" s="0"/>
      <c r="ABM39" s="0"/>
      <c r="ABN39" s="0"/>
      <c r="ABO39" s="0"/>
      <c r="ABP39" s="0"/>
      <c r="ABQ39" s="0"/>
      <c r="ABR39" s="0"/>
      <c r="ABS39" s="0"/>
      <c r="ABT39" s="0"/>
      <c r="ABU39" s="0"/>
      <c r="ABV39" s="0"/>
      <c r="ABW39" s="0"/>
      <c r="ABX39" s="0"/>
      <c r="ABY39" s="0"/>
      <c r="ABZ39" s="0"/>
      <c r="ACA39" s="0"/>
      <c r="ACB39" s="0"/>
      <c r="ACC39" s="0"/>
      <c r="ACD39" s="0"/>
      <c r="ACE39" s="0"/>
      <c r="ACF39" s="0"/>
      <c r="ACG39" s="0"/>
      <c r="ACH39" s="0"/>
      <c r="ACI39" s="0"/>
      <c r="ACJ39" s="0"/>
      <c r="ACK39" s="0"/>
      <c r="ACL39" s="0"/>
      <c r="ACM39" s="0"/>
      <c r="ACN39" s="0"/>
      <c r="ACO39" s="0"/>
      <c r="ACP39" s="0"/>
      <c r="ACQ39" s="0"/>
      <c r="ACR39" s="0"/>
      <c r="ACS39" s="0"/>
      <c r="ACT39" s="0"/>
      <c r="ACU39" s="0"/>
      <c r="ACV39" s="0"/>
      <c r="ACW39" s="0"/>
      <c r="ACX39" s="0"/>
      <c r="ACY39" s="0"/>
      <c r="ACZ39" s="0"/>
      <c r="ADA39" s="0"/>
      <c r="ADB39" s="0"/>
      <c r="ADC39" s="0"/>
      <c r="ADD39" s="0"/>
      <c r="ADE39" s="0"/>
      <c r="ADF39" s="0"/>
      <c r="ADG39" s="0"/>
      <c r="ADH39" s="0"/>
      <c r="ADI39" s="0"/>
      <c r="ADJ39" s="0"/>
      <c r="ADK39" s="0"/>
      <c r="ADL39" s="0"/>
      <c r="ADM39" s="0"/>
      <c r="ADN39" s="0"/>
      <c r="ADO39" s="0"/>
      <c r="ADP39" s="0"/>
      <c r="ADQ39" s="0"/>
      <c r="ADR39" s="0"/>
      <c r="ADS39" s="0"/>
      <c r="ADT39" s="0"/>
      <c r="ADU39" s="0"/>
      <c r="ADV39" s="0"/>
      <c r="ADW39" s="0"/>
      <c r="ADX39" s="0"/>
      <c r="ADY39" s="0"/>
      <c r="ADZ39" s="0"/>
      <c r="AEA39" s="0"/>
      <c r="AEB39" s="0"/>
      <c r="AEC39" s="0"/>
      <c r="AED39" s="0"/>
      <c r="AEE39" s="0"/>
      <c r="AEF39" s="0"/>
      <c r="AEG39" s="0"/>
      <c r="AEH39" s="0"/>
      <c r="AEI39" s="0"/>
      <c r="AEJ39" s="0"/>
      <c r="AEK39" s="0"/>
      <c r="AEL39" s="0"/>
      <c r="AEM39" s="0"/>
      <c r="AEN39" s="0"/>
      <c r="AEO39" s="0"/>
      <c r="AEP39" s="0"/>
      <c r="AEQ39" s="0"/>
      <c r="AER39" s="0"/>
      <c r="AES39" s="0"/>
      <c r="AET39" s="0"/>
      <c r="AEU39" s="0"/>
      <c r="AEV39" s="0"/>
      <c r="AEW39" s="0"/>
      <c r="AEX39" s="0"/>
      <c r="AEY39" s="0"/>
      <c r="AEZ39" s="0"/>
      <c r="AFA39" s="0"/>
      <c r="AFB39" s="0"/>
      <c r="AFC39" s="0"/>
      <c r="AFD39" s="0"/>
      <c r="AFE39" s="0"/>
      <c r="AFF39" s="0"/>
      <c r="AFG39" s="0"/>
      <c r="AFH39" s="0"/>
      <c r="AFI39" s="0"/>
      <c r="AFJ39" s="0"/>
      <c r="AFK39" s="0"/>
      <c r="AFL39" s="0"/>
      <c r="AFM39" s="0"/>
      <c r="AFN39" s="0"/>
      <c r="AFO39" s="0"/>
      <c r="AFP39" s="0"/>
      <c r="AFQ39" s="0"/>
      <c r="AFR39" s="0"/>
      <c r="AFS39" s="0"/>
      <c r="AFT39" s="0"/>
      <c r="AFU39" s="0"/>
      <c r="AFV39" s="0"/>
      <c r="AFW39" s="0"/>
      <c r="AFX39" s="0"/>
      <c r="AFY39" s="0"/>
      <c r="AFZ39" s="0"/>
      <c r="AGA39" s="0"/>
      <c r="AGB39" s="0"/>
      <c r="AGC39" s="0"/>
      <c r="AGD39" s="0"/>
      <c r="AGE39" s="0"/>
      <c r="AGF39" s="0"/>
      <c r="AGG39" s="0"/>
      <c r="AGH39" s="0"/>
      <c r="AGI39" s="0"/>
      <c r="AGJ39" s="0"/>
      <c r="AGK39" s="0"/>
      <c r="AGL39" s="0"/>
      <c r="AGM39" s="0"/>
      <c r="AGN39" s="0"/>
      <c r="AGO39" s="0"/>
      <c r="AGP39" s="0"/>
      <c r="AGQ39" s="0"/>
      <c r="AGR39" s="0"/>
      <c r="AGS39" s="0"/>
      <c r="AGT39" s="0"/>
      <c r="AGU39" s="0"/>
      <c r="AGV39" s="0"/>
      <c r="AGW39" s="0"/>
      <c r="AGX39" s="0"/>
      <c r="AGY39" s="0"/>
      <c r="AGZ39" s="0"/>
      <c r="AHA39" s="0"/>
      <c r="AHB39" s="0"/>
      <c r="AHC39" s="0"/>
      <c r="AHD39" s="0"/>
      <c r="AHE39" s="0"/>
      <c r="AHF39" s="0"/>
      <c r="AHG39" s="0"/>
      <c r="AHH39" s="0"/>
      <c r="AHI39" s="0"/>
      <c r="AHJ39" s="0"/>
      <c r="AHK39" s="0"/>
      <c r="AHL39" s="0"/>
      <c r="AHM39" s="0"/>
      <c r="AHN39" s="0"/>
      <c r="AHO39" s="0"/>
      <c r="AHP39" s="0"/>
      <c r="AHQ39" s="0"/>
      <c r="AHR39" s="0"/>
      <c r="AHS39" s="0"/>
      <c r="AHT39" s="0"/>
      <c r="AHU39" s="0"/>
      <c r="AHV39" s="0"/>
      <c r="AHW39" s="0"/>
      <c r="AHX39" s="0"/>
      <c r="AHY39" s="0"/>
      <c r="AHZ39" s="0"/>
      <c r="AIA39" s="0"/>
      <c r="AIB39" s="0"/>
      <c r="AIC39" s="0"/>
      <c r="AID39" s="0"/>
      <c r="AIE39" s="0"/>
      <c r="AIF39" s="0"/>
      <c r="AIG39" s="0"/>
      <c r="AIH39" s="0"/>
      <c r="AII39" s="0"/>
      <c r="AIJ39" s="0"/>
      <c r="AIK39" s="0"/>
      <c r="AIL39" s="0"/>
      <c r="AIM39" s="0"/>
      <c r="AIN39" s="0"/>
      <c r="AIO39" s="0"/>
      <c r="AIP39" s="0"/>
      <c r="AIQ39" s="0"/>
      <c r="AIR39" s="0"/>
      <c r="AIS39" s="0"/>
      <c r="AIT39" s="0"/>
      <c r="AIU39" s="0"/>
      <c r="AIV39" s="0"/>
      <c r="AIW39" s="0"/>
      <c r="AIX39" s="0"/>
      <c r="AIY39" s="0"/>
      <c r="AIZ39" s="0"/>
      <c r="AJA39" s="0"/>
      <c r="AJB39" s="0"/>
      <c r="AJC39" s="0"/>
      <c r="AJD39" s="0"/>
      <c r="AJE39" s="0"/>
      <c r="AJF39" s="0"/>
      <c r="AJG39" s="0"/>
      <c r="AJH39" s="0"/>
      <c r="AJI39" s="0"/>
      <c r="AJJ39" s="0"/>
      <c r="AJK39" s="0"/>
      <c r="AJL39" s="0"/>
      <c r="AJM39" s="0"/>
      <c r="AJN39" s="0"/>
      <c r="AJO39" s="0"/>
      <c r="AJP39" s="0"/>
      <c r="AJQ39" s="0"/>
      <c r="AJR39" s="0"/>
      <c r="AJS39" s="0"/>
      <c r="AJT39" s="0"/>
      <c r="AJU39" s="0"/>
      <c r="AJV39" s="0"/>
      <c r="AJW39" s="0"/>
      <c r="AJX39" s="0"/>
      <c r="AJY39" s="0"/>
      <c r="AJZ39" s="0"/>
      <c r="AKA39" s="0"/>
      <c r="AKB39" s="0"/>
      <c r="AKC39" s="0"/>
      <c r="AKD39" s="0"/>
      <c r="AKE39" s="0"/>
      <c r="AKF39" s="0"/>
      <c r="AKG39" s="0"/>
      <c r="AKH39" s="0"/>
      <c r="AKI39" s="0"/>
      <c r="AKJ39" s="0"/>
      <c r="AKK39" s="0"/>
      <c r="AKL39" s="0"/>
      <c r="AKM39" s="0"/>
      <c r="AKN39" s="0"/>
      <c r="AKO39" s="0"/>
      <c r="AKP39" s="0"/>
      <c r="AKQ39" s="0"/>
      <c r="AKR39" s="0"/>
      <c r="AKS39" s="0"/>
      <c r="AKT39" s="0"/>
      <c r="AKU39" s="0"/>
      <c r="AKV39" s="0"/>
      <c r="AKW39" s="0"/>
      <c r="AKX39" s="0"/>
      <c r="AKY39" s="0"/>
      <c r="AKZ39" s="0"/>
      <c r="ALA39" s="0"/>
      <c r="ALB39" s="0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customFormat="false" ht="15" hidden="false" customHeight="false" outlineLevel="0" collapsed="false">
      <c r="A40" s="25" t="n">
        <v>312</v>
      </c>
      <c r="B40" s="74" t="n">
        <v>40748</v>
      </c>
      <c r="C40" s="75" t="n">
        <f aca="false">dw!C40</f>
        <v>6.02739726027397</v>
      </c>
      <c r="D40" s="28" t="s">
        <v>71</v>
      </c>
      <c r="E40" s="30" t="n">
        <v>0.081561</v>
      </c>
      <c r="F40" s="30" t="n">
        <v>23.84</v>
      </c>
      <c r="G40" s="30" t="n">
        <v>0.342118288590604</v>
      </c>
      <c r="H40" s="76" t="n">
        <f aca="false">(dw!K40*100)/dw!$AB40</f>
        <v>1.21988242017629</v>
      </c>
      <c r="I40" s="76" t="n">
        <f aca="false">(dw!L40*100)/dw!$AB40</f>
        <v>2.61403375752062</v>
      </c>
      <c r="J40" s="76" t="n">
        <f aca="false">(dw!M40*100)/dw!$AB40</f>
        <v>1.4985160574355</v>
      </c>
      <c r="K40" s="76" t="n">
        <f aca="false">(dw!N40*100)/dw!$AB40</f>
        <v>0</v>
      </c>
      <c r="L40" s="76" t="n">
        <f aca="false">(dw!O40*100)/dw!$AB40</f>
        <v>0</v>
      </c>
      <c r="M40" s="76" t="n">
        <f aca="false">(dw!P40*100)/dw!$AB40</f>
        <v>23.6701121017667</v>
      </c>
      <c r="N40" s="76" t="n">
        <f aca="false">(dw!Q40*100)/dw!$AB40</f>
        <v>5.83334495444883</v>
      </c>
      <c r="O40" s="76" t="n">
        <f aca="false">(dw!R40*100)/dw!$AB40</f>
        <v>8.52434635852849</v>
      </c>
      <c r="P40" s="76" t="n">
        <f aca="false">(dw!S40*100)/dw!$AB40</f>
        <v>16.1426488247679</v>
      </c>
      <c r="Q40" s="76" t="n">
        <f aca="false">(dw!T40*100)/dw!$AB40</f>
        <v>7.50680486407962</v>
      </c>
      <c r="R40" s="76" t="n">
        <f aca="false">(dw!U40*100)/dw!$AB40</f>
        <v>3.54186729361884</v>
      </c>
      <c r="S40" s="76" t="n">
        <f aca="false">(dw!V40*100)/dw!$AB40</f>
        <v>0.749356343822579</v>
      </c>
      <c r="T40" s="76" t="n">
        <f aca="false">(dw!W40*100)/dw!$AB40</f>
        <v>0</v>
      </c>
      <c r="U40" s="76" t="n">
        <f aca="false">(dw!X40*100)/dw!$AB40</f>
        <v>23.5001244476963</v>
      </c>
      <c r="V40" s="76" t="n">
        <f aca="false">(dw!Y40*100)/dw!$AB40</f>
        <v>2.86825988229163</v>
      </c>
      <c r="W40" s="76" t="n">
        <f aca="false">(dw!Z40*100)/dw!$AB40</f>
        <v>2.33070269384675</v>
      </c>
      <c r="X40" s="76" t="n">
        <f aca="false">(dw!AA40*100)/dw!$AB40</f>
        <v>0</v>
      </c>
      <c r="Y40" s="76" t="n">
        <f aca="false">SUM(H40:X40)</f>
        <v>100</v>
      </c>
      <c r="Z40" s="77" t="n">
        <f aca="false">SUM(H40:L40)</f>
        <v>5.33243223513241</v>
      </c>
      <c r="AA40" s="77" t="n">
        <f aca="false">SUM(M40:R40)</f>
        <v>65.2191243972104</v>
      </c>
      <c r="AB40" s="77" t="n">
        <f aca="false">(I40)/(H40+I40)</f>
        <v>0.681818181818182</v>
      </c>
      <c r="AC40" s="77" t="n">
        <f aca="false">U40/(Z40+U40)</f>
        <v>0.81505517204764</v>
      </c>
      <c r="AD40" s="77" t="n">
        <f aca="false">U40/(U40+AA40)</f>
        <v>0.264881914056528</v>
      </c>
      <c r="AE40" s="77" t="n">
        <f aca="false">Z40/(Z40+AA40)</f>
        <v>0.0755820635244195</v>
      </c>
      <c r="AF40" s="77" t="n">
        <f aca="false">(H40+I40)/(H40+I40+V40)</f>
        <v>0.572040504961529</v>
      </c>
      <c r="AG40" s="77" t="n">
        <f aca="false">(H40)/V40</f>
        <v>0.425304006693303</v>
      </c>
      <c r="AH40" s="77" t="n">
        <f aca="false">(H40+I40)/(V40+U40)</f>
        <v>0.145398221207536</v>
      </c>
      <c r="AI40" s="0"/>
      <c r="AJ40" s="0"/>
      <c r="AK40" s="0"/>
      <c r="AL40" s="0"/>
      <c r="AM40" s="0"/>
      <c r="AN40" s="0"/>
      <c r="AO40" s="0"/>
      <c r="AP40" s="0"/>
      <c r="AQ40" s="0"/>
      <c r="AR40" s="0"/>
      <c r="AS40" s="0"/>
      <c r="AT40" s="0"/>
      <c r="AU40" s="0"/>
      <c r="AV40" s="0"/>
      <c r="AW40" s="0"/>
      <c r="AX40" s="0"/>
      <c r="AY40" s="0"/>
      <c r="AZ40" s="0"/>
      <c r="BA40" s="0"/>
      <c r="BB40" s="0"/>
      <c r="BC40" s="0"/>
      <c r="BD40" s="0"/>
      <c r="BE40" s="0"/>
      <c r="BF40" s="0"/>
      <c r="BG40" s="0"/>
      <c r="BH40" s="0"/>
      <c r="BI40" s="0"/>
      <c r="BJ40" s="0"/>
      <c r="BK40" s="0"/>
      <c r="BL40" s="0"/>
      <c r="BM40" s="0"/>
      <c r="BN40" s="0"/>
      <c r="BO40" s="0"/>
      <c r="BP40" s="0"/>
      <c r="BQ40" s="0"/>
      <c r="BR40" s="0"/>
      <c r="BS40" s="0"/>
      <c r="BT40" s="0"/>
      <c r="BU40" s="0"/>
      <c r="BV40" s="0"/>
      <c r="BW40" s="0"/>
      <c r="BX40" s="0"/>
      <c r="BY40" s="0"/>
      <c r="BZ40" s="0"/>
      <c r="CA40" s="0"/>
      <c r="CB40" s="0"/>
      <c r="CC40" s="0"/>
      <c r="CD40" s="0"/>
      <c r="CE40" s="0"/>
      <c r="CF40" s="0"/>
      <c r="CG40" s="0"/>
      <c r="CH40" s="0"/>
      <c r="CI40" s="0"/>
      <c r="CJ40" s="0"/>
      <c r="CK40" s="0"/>
      <c r="CL40" s="0"/>
      <c r="CM40" s="0"/>
      <c r="CN40" s="0"/>
      <c r="CO40" s="0"/>
      <c r="CP40" s="0"/>
      <c r="CQ40" s="0"/>
      <c r="CR40" s="0"/>
      <c r="CS40" s="0"/>
      <c r="CT40" s="0"/>
      <c r="CU40" s="0"/>
      <c r="CV40" s="0"/>
      <c r="CW40" s="0"/>
      <c r="CX40" s="0"/>
      <c r="CY40" s="0"/>
      <c r="CZ40" s="0"/>
      <c r="DA40" s="0"/>
      <c r="DB40" s="0"/>
      <c r="DC40" s="0"/>
      <c r="DD40" s="0"/>
      <c r="DE40" s="0"/>
      <c r="DF40" s="0"/>
      <c r="DG40" s="0"/>
      <c r="DH40" s="0"/>
      <c r="DI40" s="0"/>
      <c r="DJ40" s="0"/>
      <c r="DK40" s="0"/>
      <c r="DL40" s="0"/>
      <c r="DM40" s="0"/>
      <c r="DN40" s="0"/>
      <c r="DO40" s="0"/>
      <c r="DP40" s="0"/>
      <c r="DQ40" s="0"/>
      <c r="DR40" s="0"/>
      <c r="DS40" s="0"/>
      <c r="DT40" s="0"/>
      <c r="DU40" s="0"/>
      <c r="DV40" s="0"/>
      <c r="DW40" s="0"/>
      <c r="DX40" s="0"/>
      <c r="DY40" s="0"/>
      <c r="DZ40" s="0"/>
      <c r="EA40" s="0"/>
      <c r="EB40" s="0"/>
      <c r="EC40" s="0"/>
      <c r="ED40" s="0"/>
      <c r="EE40" s="0"/>
      <c r="EF40" s="0"/>
      <c r="EG40" s="0"/>
      <c r="EH40" s="0"/>
      <c r="EI40" s="0"/>
      <c r="EJ40" s="0"/>
      <c r="EK40" s="0"/>
      <c r="EL40" s="0"/>
      <c r="EM40" s="0"/>
      <c r="EN40" s="0"/>
      <c r="EO40" s="0"/>
      <c r="EP40" s="0"/>
      <c r="EQ40" s="0"/>
      <c r="ER40" s="0"/>
      <c r="ES40" s="0"/>
      <c r="ET40" s="0"/>
      <c r="EU40" s="0"/>
      <c r="EV40" s="0"/>
      <c r="EW40" s="0"/>
      <c r="EX40" s="0"/>
      <c r="EY40" s="0"/>
      <c r="EZ40" s="0"/>
      <c r="FA40" s="0"/>
      <c r="FB40" s="0"/>
      <c r="FC40" s="0"/>
      <c r="FD40" s="0"/>
      <c r="FE40" s="0"/>
      <c r="FF40" s="0"/>
      <c r="FG40" s="0"/>
      <c r="FH40" s="0"/>
      <c r="FI40" s="0"/>
      <c r="FJ40" s="0"/>
      <c r="FK40" s="0"/>
      <c r="FL40" s="0"/>
      <c r="FM40" s="0"/>
      <c r="FN40" s="0"/>
      <c r="FO40" s="0"/>
      <c r="FP40" s="0"/>
      <c r="FQ40" s="0"/>
      <c r="FR40" s="0"/>
      <c r="FS40" s="0"/>
      <c r="FT40" s="0"/>
      <c r="FU40" s="0"/>
      <c r="FV40" s="0"/>
      <c r="FW40" s="0"/>
      <c r="FX40" s="0"/>
      <c r="FY40" s="0"/>
      <c r="FZ40" s="0"/>
      <c r="GA40" s="0"/>
      <c r="GB40" s="0"/>
      <c r="GC40" s="0"/>
      <c r="GD40" s="0"/>
      <c r="GE40" s="0"/>
      <c r="GF40" s="0"/>
      <c r="GG40" s="0"/>
      <c r="GH40" s="0"/>
      <c r="GI40" s="0"/>
      <c r="GJ40" s="0"/>
      <c r="GK40" s="0"/>
      <c r="GL40" s="0"/>
      <c r="GM40" s="0"/>
      <c r="GN40" s="0"/>
      <c r="GO40" s="0"/>
      <c r="GP40" s="0"/>
      <c r="GQ40" s="0"/>
      <c r="GR40" s="0"/>
      <c r="GS40" s="0"/>
      <c r="GT40" s="0"/>
      <c r="GU40" s="0"/>
      <c r="GV40" s="0"/>
      <c r="GW40" s="0"/>
      <c r="GX40" s="0"/>
      <c r="GY40" s="0"/>
      <c r="GZ40" s="0"/>
      <c r="HA40" s="0"/>
      <c r="HB40" s="0"/>
      <c r="HC40" s="0"/>
      <c r="HD40" s="0"/>
      <c r="HE40" s="0"/>
      <c r="HF40" s="0"/>
      <c r="HG40" s="0"/>
      <c r="HH40" s="0"/>
      <c r="HI40" s="0"/>
      <c r="HJ40" s="0"/>
      <c r="HK40" s="0"/>
      <c r="HL40" s="0"/>
      <c r="HM40" s="0"/>
      <c r="HN40" s="0"/>
      <c r="HO40" s="0"/>
      <c r="HP40" s="0"/>
      <c r="HQ40" s="0"/>
      <c r="HR40" s="0"/>
      <c r="HS40" s="0"/>
      <c r="HT40" s="0"/>
      <c r="HU40" s="0"/>
      <c r="HV40" s="0"/>
      <c r="HW40" s="0"/>
      <c r="HX40" s="0"/>
      <c r="HY40" s="0"/>
      <c r="HZ40" s="0"/>
      <c r="IA40" s="0"/>
      <c r="IB40" s="0"/>
      <c r="IC40" s="0"/>
      <c r="ID40" s="0"/>
      <c r="IE40" s="0"/>
      <c r="IF40" s="0"/>
      <c r="IG40" s="0"/>
      <c r="IH40" s="0"/>
      <c r="II40" s="0"/>
      <c r="IJ40" s="0"/>
      <c r="IK40" s="0"/>
      <c r="IL40" s="0"/>
      <c r="IM40" s="0"/>
      <c r="IN40" s="0"/>
      <c r="IO40" s="0"/>
      <c r="IP40" s="0"/>
      <c r="IQ40" s="0"/>
      <c r="IR40" s="0"/>
      <c r="IS40" s="0"/>
      <c r="IT40" s="0"/>
      <c r="IU40" s="0"/>
      <c r="IV40" s="0"/>
      <c r="IW40" s="0"/>
      <c r="IX40" s="0"/>
      <c r="IY40" s="0"/>
      <c r="IZ40" s="0"/>
      <c r="JA40" s="0"/>
      <c r="JB40" s="0"/>
      <c r="JC40" s="0"/>
      <c r="JD40" s="0"/>
      <c r="JE40" s="0"/>
      <c r="JF40" s="0"/>
      <c r="JG40" s="0"/>
      <c r="JH40" s="0"/>
      <c r="JI40" s="0"/>
      <c r="JJ40" s="0"/>
      <c r="JK40" s="0"/>
      <c r="JL40" s="0"/>
      <c r="JM40" s="0"/>
      <c r="JN40" s="0"/>
      <c r="JO40" s="0"/>
      <c r="JP40" s="0"/>
      <c r="JQ40" s="0"/>
      <c r="JR40" s="0"/>
      <c r="JS40" s="0"/>
      <c r="JT40" s="0"/>
      <c r="JU40" s="0"/>
      <c r="JV40" s="0"/>
      <c r="JW40" s="0"/>
      <c r="JX40" s="0"/>
      <c r="JY40" s="0"/>
      <c r="JZ40" s="0"/>
      <c r="KA40" s="0"/>
      <c r="KB40" s="0"/>
      <c r="KC40" s="0"/>
      <c r="KD40" s="0"/>
      <c r="KE40" s="0"/>
      <c r="KF40" s="0"/>
      <c r="KG40" s="0"/>
      <c r="KH40" s="0"/>
      <c r="KI40" s="0"/>
      <c r="KJ40" s="0"/>
      <c r="KK40" s="0"/>
      <c r="KL40" s="0"/>
      <c r="KM40" s="0"/>
      <c r="KN40" s="0"/>
      <c r="KO40" s="0"/>
      <c r="KP40" s="0"/>
      <c r="KQ40" s="0"/>
      <c r="KR40" s="0"/>
      <c r="KS40" s="0"/>
      <c r="KT40" s="0"/>
      <c r="KU40" s="0"/>
      <c r="KV40" s="0"/>
      <c r="KW40" s="0"/>
      <c r="KX40" s="0"/>
      <c r="KY40" s="0"/>
      <c r="KZ40" s="0"/>
      <c r="LA40" s="0"/>
      <c r="LB40" s="0"/>
      <c r="LC40" s="0"/>
      <c r="LD40" s="0"/>
      <c r="LE40" s="0"/>
      <c r="LF40" s="0"/>
      <c r="LG40" s="0"/>
      <c r="LH40" s="0"/>
      <c r="LI40" s="0"/>
      <c r="LJ40" s="0"/>
      <c r="LK40" s="0"/>
      <c r="LL40" s="0"/>
      <c r="LM40" s="0"/>
      <c r="LN40" s="0"/>
      <c r="LO40" s="0"/>
      <c r="LP40" s="0"/>
      <c r="LQ40" s="0"/>
      <c r="LR40" s="0"/>
      <c r="LS40" s="0"/>
      <c r="LT40" s="0"/>
      <c r="LU40" s="0"/>
      <c r="LV40" s="0"/>
      <c r="LW40" s="0"/>
      <c r="LX40" s="0"/>
      <c r="LY40" s="0"/>
      <c r="LZ40" s="0"/>
      <c r="MA40" s="0"/>
      <c r="MB40" s="0"/>
      <c r="MC40" s="0"/>
      <c r="MD40" s="0"/>
      <c r="ME40" s="0"/>
      <c r="MF40" s="0"/>
      <c r="MG40" s="0"/>
      <c r="MH40" s="0"/>
      <c r="MI40" s="0"/>
      <c r="MJ40" s="0"/>
      <c r="MK40" s="0"/>
      <c r="ML40" s="0"/>
      <c r="MM40" s="0"/>
      <c r="MN40" s="0"/>
      <c r="MO40" s="0"/>
      <c r="MP40" s="0"/>
      <c r="MQ40" s="0"/>
      <c r="MR40" s="0"/>
      <c r="MS40" s="0"/>
      <c r="MT40" s="0"/>
      <c r="MU40" s="0"/>
      <c r="MV40" s="0"/>
      <c r="MW40" s="0"/>
      <c r="MX40" s="0"/>
      <c r="MY40" s="0"/>
      <c r="MZ40" s="0"/>
      <c r="NA40" s="0"/>
      <c r="NB40" s="0"/>
      <c r="NC40" s="0"/>
      <c r="ND40" s="0"/>
      <c r="NE40" s="0"/>
      <c r="NF40" s="0"/>
      <c r="NG40" s="0"/>
      <c r="NH40" s="0"/>
      <c r="NI40" s="0"/>
      <c r="NJ40" s="0"/>
      <c r="NK40" s="0"/>
      <c r="NL40" s="0"/>
      <c r="NM40" s="0"/>
      <c r="NN40" s="0"/>
      <c r="NO40" s="0"/>
      <c r="NP40" s="0"/>
      <c r="NQ40" s="0"/>
      <c r="NR40" s="0"/>
      <c r="NS40" s="0"/>
      <c r="NT40" s="0"/>
      <c r="NU40" s="0"/>
      <c r="NV40" s="0"/>
      <c r="NW40" s="0"/>
      <c r="NX40" s="0"/>
      <c r="NY40" s="0"/>
      <c r="NZ40" s="0"/>
      <c r="OA40" s="0"/>
      <c r="OB40" s="0"/>
      <c r="OC40" s="0"/>
      <c r="OD40" s="0"/>
      <c r="OE40" s="0"/>
      <c r="OF40" s="0"/>
      <c r="OG40" s="0"/>
      <c r="OH40" s="0"/>
      <c r="OI40" s="0"/>
      <c r="OJ40" s="0"/>
      <c r="OK40" s="0"/>
      <c r="OL40" s="0"/>
      <c r="OM40" s="0"/>
      <c r="ON40" s="0"/>
      <c r="OO40" s="0"/>
      <c r="OP40" s="0"/>
      <c r="OQ40" s="0"/>
      <c r="OR40" s="0"/>
      <c r="OS40" s="0"/>
      <c r="OT40" s="0"/>
      <c r="OU40" s="0"/>
      <c r="OV40" s="0"/>
      <c r="OW40" s="0"/>
      <c r="OX40" s="0"/>
      <c r="OY40" s="0"/>
      <c r="OZ40" s="0"/>
      <c r="PA40" s="0"/>
      <c r="PB40" s="0"/>
      <c r="PC40" s="0"/>
      <c r="PD40" s="0"/>
      <c r="PE40" s="0"/>
      <c r="PF40" s="0"/>
      <c r="PG40" s="0"/>
      <c r="PH40" s="0"/>
      <c r="PI40" s="0"/>
      <c r="PJ40" s="0"/>
      <c r="PK40" s="0"/>
      <c r="PL40" s="0"/>
      <c r="PM40" s="0"/>
      <c r="PN40" s="0"/>
      <c r="PO40" s="0"/>
      <c r="PP40" s="0"/>
      <c r="PQ40" s="0"/>
      <c r="PR40" s="0"/>
      <c r="PS40" s="0"/>
      <c r="PT40" s="0"/>
      <c r="PU40" s="0"/>
      <c r="PV40" s="0"/>
      <c r="PW40" s="0"/>
      <c r="PX40" s="0"/>
      <c r="PY40" s="0"/>
      <c r="PZ40" s="0"/>
      <c r="QA40" s="0"/>
      <c r="QB40" s="0"/>
      <c r="QC40" s="0"/>
      <c r="QD40" s="0"/>
      <c r="QE40" s="0"/>
      <c r="QF40" s="0"/>
      <c r="QG40" s="0"/>
      <c r="QH40" s="0"/>
      <c r="QI40" s="0"/>
      <c r="QJ40" s="0"/>
      <c r="QK40" s="0"/>
      <c r="QL40" s="0"/>
      <c r="QM40" s="0"/>
      <c r="QN40" s="0"/>
      <c r="QO40" s="0"/>
      <c r="QP40" s="0"/>
      <c r="QQ40" s="0"/>
      <c r="QR40" s="0"/>
      <c r="QS40" s="0"/>
      <c r="QT40" s="0"/>
      <c r="QU40" s="0"/>
      <c r="QV40" s="0"/>
      <c r="QW40" s="0"/>
      <c r="QX40" s="0"/>
      <c r="QY40" s="0"/>
      <c r="QZ40" s="0"/>
      <c r="RA40" s="0"/>
      <c r="RB40" s="0"/>
      <c r="RC40" s="0"/>
      <c r="RD40" s="0"/>
      <c r="RE40" s="0"/>
      <c r="RF40" s="0"/>
      <c r="RG40" s="0"/>
      <c r="RH40" s="0"/>
      <c r="RI40" s="0"/>
      <c r="RJ40" s="0"/>
      <c r="RK40" s="0"/>
      <c r="RL40" s="0"/>
      <c r="RM40" s="0"/>
      <c r="RN40" s="0"/>
      <c r="RO40" s="0"/>
      <c r="RP40" s="0"/>
      <c r="RQ40" s="0"/>
      <c r="RR40" s="0"/>
      <c r="RS40" s="0"/>
      <c r="RT40" s="0"/>
      <c r="RU40" s="0"/>
      <c r="RV40" s="0"/>
      <c r="RW40" s="0"/>
      <c r="RX40" s="0"/>
      <c r="RY40" s="0"/>
      <c r="RZ40" s="0"/>
      <c r="SA40" s="0"/>
      <c r="SB40" s="0"/>
      <c r="SC40" s="0"/>
      <c r="SD40" s="0"/>
      <c r="SE40" s="0"/>
      <c r="SF40" s="0"/>
      <c r="SG40" s="0"/>
      <c r="SH40" s="0"/>
      <c r="SI40" s="0"/>
      <c r="SJ40" s="0"/>
      <c r="SK40" s="0"/>
      <c r="SL40" s="0"/>
      <c r="SM40" s="0"/>
      <c r="SN40" s="0"/>
      <c r="SO40" s="0"/>
      <c r="SP40" s="0"/>
      <c r="SQ40" s="0"/>
      <c r="SR40" s="0"/>
      <c r="SS40" s="0"/>
      <c r="ST40" s="0"/>
      <c r="SU40" s="0"/>
      <c r="SV40" s="0"/>
      <c r="SW40" s="0"/>
      <c r="SX40" s="0"/>
      <c r="SY40" s="0"/>
      <c r="SZ40" s="0"/>
      <c r="TA40" s="0"/>
      <c r="TB40" s="0"/>
      <c r="TC40" s="0"/>
      <c r="TD40" s="0"/>
      <c r="TE40" s="0"/>
      <c r="TF40" s="0"/>
      <c r="TG40" s="0"/>
      <c r="TH40" s="0"/>
      <c r="TI40" s="0"/>
      <c r="TJ40" s="0"/>
      <c r="TK40" s="0"/>
      <c r="TL40" s="0"/>
      <c r="TM40" s="0"/>
      <c r="TN40" s="0"/>
      <c r="TO40" s="0"/>
      <c r="TP40" s="0"/>
      <c r="TQ40" s="0"/>
      <c r="TR40" s="0"/>
      <c r="TS40" s="0"/>
      <c r="TT40" s="0"/>
      <c r="TU40" s="0"/>
      <c r="TV40" s="0"/>
      <c r="TW40" s="0"/>
      <c r="TX40" s="0"/>
      <c r="TY40" s="0"/>
      <c r="TZ40" s="0"/>
      <c r="UA40" s="0"/>
      <c r="UB40" s="0"/>
      <c r="UC40" s="0"/>
      <c r="UD40" s="0"/>
      <c r="UE40" s="0"/>
      <c r="UF40" s="0"/>
      <c r="UG40" s="0"/>
      <c r="UH40" s="0"/>
      <c r="UI40" s="0"/>
      <c r="UJ40" s="0"/>
      <c r="UK40" s="0"/>
      <c r="UL40" s="0"/>
      <c r="UM40" s="0"/>
      <c r="UN40" s="0"/>
      <c r="UO40" s="0"/>
      <c r="UP40" s="0"/>
      <c r="UQ40" s="0"/>
      <c r="UR40" s="0"/>
      <c r="US40" s="0"/>
      <c r="UT40" s="0"/>
      <c r="UU40" s="0"/>
      <c r="UV40" s="0"/>
      <c r="UW40" s="0"/>
      <c r="UX40" s="0"/>
      <c r="UY40" s="0"/>
      <c r="UZ40" s="0"/>
      <c r="VA40" s="0"/>
      <c r="VB40" s="0"/>
      <c r="VC40" s="0"/>
      <c r="VD40" s="0"/>
      <c r="VE40" s="0"/>
      <c r="VF40" s="0"/>
      <c r="VG40" s="0"/>
      <c r="VH40" s="0"/>
      <c r="VI40" s="0"/>
      <c r="VJ40" s="0"/>
      <c r="VK40" s="0"/>
      <c r="VL40" s="0"/>
      <c r="VM40" s="0"/>
      <c r="VN40" s="0"/>
      <c r="VO40" s="0"/>
      <c r="VP40" s="0"/>
      <c r="VQ40" s="0"/>
      <c r="VR40" s="0"/>
      <c r="VS40" s="0"/>
      <c r="VT40" s="0"/>
      <c r="VU40" s="0"/>
      <c r="VV40" s="0"/>
      <c r="VW40" s="0"/>
      <c r="VX40" s="0"/>
      <c r="VY40" s="0"/>
      <c r="VZ40" s="0"/>
      <c r="WA40" s="0"/>
      <c r="WB40" s="0"/>
      <c r="WC40" s="0"/>
      <c r="WD40" s="0"/>
      <c r="WE40" s="0"/>
      <c r="WF40" s="0"/>
      <c r="WG40" s="0"/>
      <c r="WH40" s="0"/>
      <c r="WI40" s="0"/>
      <c r="WJ40" s="0"/>
      <c r="WK40" s="0"/>
      <c r="WL40" s="0"/>
      <c r="WM40" s="0"/>
      <c r="WN40" s="0"/>
      <c r="WO40" s="0"/>
      <c r="WP40" s="0"/>
      <c r="WQ40" s="0"/>
      <c r="WR40" s="0"/>
      <c r="WS40" s="0"/>
      <c r="WT40" s="0"/>
      <c r="WU40" s="0"/>
      <c r="WV40" s="0"/>
      <c r="WW40" s="0"/>
      <c r="WX40" s="0"/>
      <c r="WY40" s="0"/>
      <c r="WZ40" s="0"/>
      <c r="XA40" s="0"/>
      <c r="XB40" s="0"/>
      <c r="XC40" s="0"/>
      <c r="XD40" s="0"/>
      <c r="XE40" s="0"/>
      <c r="XF40" s="0"/>
      <c r="XG40" s="0"/>
      <c r="XH40" s="0"/>
      <c r="XI40" s="0"/>
      <c r="XJ40" s="0"/>
      <c r="XK40" s="0"/>
      <c r="XL40" s="0"/>
      <c r="XM40" s="0"/>
      <c r="XN40" s="0"/>
      <c r="XO40" s="0"/>
      <c r="XP40" s="0"/>
      <c r="XQ40" s="0"/>
      <c r="XR40" s="0"/>
      <c r="XS40" s="0"/>
      <c r="XT40" s="0"/>
      <c r="XU40" s="0"/>
      <c r="XV40" s="0"/>
      <c r="XW40" s="0"/>
      <c r="XX40" s="0"/>
      <c r="XY40" s="0"/>
      <c r="XZ40" s="0"/>
      <c r="YA40" s="0"/>
      <c r="YB40" s="0"/>
      <c r="YC40" s="0"/>
      <c r="YD40" s="0"/>
      <c r="YE40" s="0"/>
      <c r="YF40" s="0"/>
      <c r="YG40" s="0"/>
      <c r="YH40" s="0"/>
      <c r="YI40" s="0"/>
      <c r="YJ40" s="0"/>
      <c r="YK40" s="0"/>
      <c r="YL40" s="0"/>
      <c r="YM40" s="0"/>
      <c r="YN40" s="0"/>
      <c r="YO40" s="0"/>
      <c r="YP40" s="0"/>
      <c r="YQ40" s="0"/>
      <c r="YR40" s="0"/>
      <c r="YS40" s="0"/>
      <c r="YT40" s="0"/>
      <c r="YU40" s="0"/>
      <c r="YV40" s="0"/>
      <c r="YW40" s="0"/>
      <c r="YX40" s="0"/>
      <c r="YY40" s="0"/>
      <c r="YZ40" s="0"/>
      <c r="ZA40" s="0"/>
      <c r="ZB40" s="0"/>
      <c r="ZC40" s="0"/>
      <c r="ZD40" s="0"/>
      <c r="ZE40" s="0"/>
      <c r="ZF40" s="0"/>
      <c r="ZG40" s="0"/>
      <c r="ZH40" s="0"/>
      <c r="ZI40" s="0"/>
      <c r="ZJ40" s="0"/>
      <c r="ZK40" s="0"/>
      <c r="ZL40" s="0"/>
      <c r="ZM40" s="0"/>
      <c r="ZN40" s="0"/>
      <c r="ZO40" s="0"/>
      <c r="ZP40" s="0"/>
      <c r="ZQ40" s="0"/>
      <c r="ZR40" s="0"/>
      <c r="ZS40" s="0"/>
      <c r="ZT40" s="0"/>
      <c r="ZU40" s="0"/>
      <c r="ZV40" s="0"/>
      <c r="ZW40" s="0"/>
      <c r="ZX40" s="0"/>
      <c r="ZY40" s="0"/>
      <c r="ZZ40" s="0"/>
      <c r="AAA40" s="0"/>
      <c r="AAB40" s="0"/>
      <c r="AAC40" s="0"/>
      <c r="AAD40" s="0"/>
      <c r="AAE40" s="0"/>
      <c r="AAF40" s="0"/>
      <c r="AAG40" s="0"/>
      <c r="AAH40" s="0"/>
      <c r="AAI40" s="0"/>
      <c r="AAJ40" s="0"/>
      <c r="AAK40" s="0"/>
      <c r="AAL40" s="0"/>
      <c r="AAM40" s="0"/>
      <c r="AAN40" s="0"/>
      <c r="AAO40" s="0"/>
      <c r="AAP40" s="0"/>
      <c r="AAQ40" s="0"/>
      <c r="AAR40" s="0"/>
      <c r="AAS40" s="0"/>
      <c r="AAT40" s="0"/>
      <c r="AAU40" s="0"/>
      <c r="AAV40" s="0"/>
      <c r="AAW40" s="0"/>
      <c r="AAX40" s="0"/>
      <c r="AAY40" s="0"/>
      <c r="AAZ40" s="0"/>
      <c r="ABA40" s="0"/>
      <c r="ABB40" s="0"/>
      <c r="ABC40" s="0"/>
      <c r="ABD40" s="0"/>
      <c r="ABE40" s="0"/>
      <c r="ABF40" s="0"/>
      <c r="ABG40" s="0"/>
      <c r="ABH40" s="0"/>
      <c r="ABI40" s="0"/>
      <c r="ABJ40" s="0"/>
      <c r="ABK40" s="0"/>
      <c r="ABL40" s="0"/>
      <c r="ABM40" s="0"/>
      <c r="ABN40" s="0"/>
      <c r="ABO40" s="0"/>
      <c r="ABP40" s="0"/>
      <c r="ABQ40" s="0"/>
      <c r="ABR40" s="0"/>
      <c r="ABS40" s="0"/>
      <c r="ABT40" s="0"/>
      <c r="ABU40" s="0"/>
      <c r="ABV40" s="0"/>
      <c r="ABW40" s="0"/>
      <c r="ABX40" s="0"/>
      <c r="ABY40" s="0"/>
      <c r="ABZ40" s="0"/>
      <c r="ACA40" s="0"/>
      <c r="ACB40" s="0"/>
      <c r="ACC40" s="0"/>
      <c r="ACD40" s="0"/>
      <c r="ACE40" s="0"/>
      <c r="ACF40" s="0"/>
      <c r="ACG40" s="0"/>
      <c r="ACH40" s="0"/>
      <c r="ACI40" s="0"/>
      <c r="ACJ40" s="0"/>
      <c r="ACK40" s="0"/>
      <c r="ACL40" s="0"/>
      <c r="ACM40" s="0"/>
      <c r="ACN40" s="0"/>
      <c r="ACO40" s="0"/>
      <c r="ACP40" s="0"/>
      <c r="ACQ40" s="0"/>
      <c r="ACR40" s="0"/>
      <c r="ACS40" s="0"/>
      <c r="ACT40" s="0"/>
      <c r="ACU40" s="0"/>
      <c r="ACV40" s="0"/>
      <c r="ACW40" s="0"/>
      <c r="ACX40" s="0"/>
      <c r="ACY40" s="0"/>
      <c r="ACZ40" s="0"/>
      <c r="ADA40" s="0"/>
      <c r="ADB40" s="0"/>
      <c r="ADC40" s="0"/>
      <c r="ADD40" s="0"/>
      <c r="ADE40" s="0"/>
      <c r="ADF40" s="0"/>
      <c r="ADG40" s="0"/>
      <c r="ADH40" s="0"/>
      <c r="ADI40" s="0"/>
      <c r="ADJ40" s="0"/>
      <c r="ADK40" s="0"/>
      <c r="ADL40" s="0"/>
      <c r="ADM40" s="0"/>
      <c r="ADN40" s="0"/>
      <c r="ADO40" s="0"/>
      <c r="ADP40" s="0"/>
      <c r="ADQ40" s="0"/>
      <c r="ADR40" s="0"/>
      <c r="ADS40" s="0"/>
      <c r="ADT40" s="0"/>
      <c r="ADU40" s="0"/>
      <c r="ADV40" s="0"/>
      <c r="ADW40" s="0"/>
      <c r="ADX40" s="0"/>
      <c r="ADY40" s="0"/>
      <c r="ADZ40" s="0"/>
      <c r="AEA40" s="0"/>
      <c r="AEB40" s="0"/>
      <c r="AEC40" s="0"/>
      <c r="AED40" s="0"/>
      <c r="AEE40" s="0"/>
      <c r="AEF40" s="0"/>
      <c r="AEG40" s="0"/>
      <c r="AEH40" s="0"/>
      <c r="AEI40" s="0"/>
      <c r="AEJ40" s="0"/>
      <c r="AEK40" s="0"/>
      <c r="AEL40" s="0"/>
      <c r="AEM40" s="0"/>
      <c r="AEN40" s="0"/>
      <c r="AEO40" s="0"/>
      <c r="AEP40" s="0"/>
      <c r="AEQ40" s="0"/>
      <c r="AER40" s="0"/>
      <c r="AES40" s="0"/>
      <c r="AET40" s="0"/>
      <c r="AEU40" s="0"/>
      <c r="AEV40" s="0"/>
      <c r="AEW40" s="0"/>
      <c r="AEX40" s="0"/>
      <c r="AEY40" s="0"/>
      <c r="AEZ40" s="0"/>
      <c r="AFA40" s="0"/>
      <c r="AFB40" s="0"/>
      <c r="AFC40" s="0"/>
      <c r="AFD40" s="0"/>
      <c r="AFE40" s="0"/>
      <c r="AFF40" s="0"/>
      <c r="AFG40" s="0"/>
      <c r="AFH40" s="0"/>
      <c r="AFI40" s="0"/>
      <c r="AFJ40" s="0"/>
      <c r="AFK40" s="0"/>
      <c r="AFL40" s="0"/>
      <c r="AFM40" s="0"/>
      <c r="AFN40" s="0"/>
      <c r="AFO40" s="0"/>
      <c r="AFP40" s="0"/>
      <c r="AFQ40" s="0"/>
      <c r="AFR40" s="0"/>
      <c r="AFS40" s="0"/>
      <c r="AFT40" s="0"/>
      <c r="AFU40" s="0"/>
      <c r="AFV40" s="0"/>
      <c r="AFW40" s="0"/>
      <c r="AFX40" s="0"/>
      <c r="AFY40" s="0"/>
      <c r="AFZ40" s="0"/>
      <c r="AGA40" s="0"/>
      <c r="AGB40" s="0"/>
      <c r="AGC40" s="0"/>
      <c r="AGD40" s="0"/>
      <c r="AGE40" s="0"/>
      <c r="AGF40" s="0"/>
      <c r="AGG40" s="0"/>
      <c r="AGH40" s="0"/>
      <c r="AGI40" s="0"/>
      <c r="AGJ40" s="0"/>
      <c r="AGK40" s="0"/>
      <c r="AGL40" s="0"/>
      <c r="AGM40" s="0"/>
      <c r="AGN40" s="0"/>
      <c r="AGO40" s="0"/>
      <c r="AGP40" s="0"/>
      <c r="AGQ40" s="0"/>
      <c r="AGR40" s="0"/>
      <c r="AGS40" s="0"/>
      <c r="AGT40" s="0"/>
      <c r="AGU40" s="0"/>
      <c r="AGV40" s="0"/>
      <c r="AGW40" s="0"/>
      <c r="AGX40" s="0"/>
      <c r="AGY40" s="0"/>
      <c r="AGZ40" s="0"/>
      <c r="AHA40" s="0"/>
      <c r="AHB40" s="0"/>
      <c r="AHC40" s="0"/>
      <c r="AHD40" s="0"/>
      <c r="AHE40" s="0"/>
      <c r="AHF40" s="0"/>
      <c r="AHG40" s="0"/>
      <c r="AHH40" s="0"/>
      <c r="AHI40" s="0"/>
      <c r="AHJ40" s="0"/>
      <c r="AHK40" s="0"/>
      <c r="AHL40" s="0"/>
      <c r="AHM40" s="0"/>
      <c r="AHN40" s="0"/>
      <c r="AHO40" s="0"/>
      <c r="AHP40" s="0"/>
      <c r="AHQ40" s="0"/>
      <c r="AHR40" s="0"/>
      <c r="AHS40" s="0"/>
      <c r="AHT40" s="0"/>
      <c r="AHU40" s="0"/>
      <c r="AHV40" s="0"/>
      <c r="AHW40" s="0"/>
      <c r="AHX40" s="0"/>
      <c r="AHY40" s="0"/>
      <c r="AHZ40" s="0"/>
      <c r="AIA40" s="0"/>
      <c r="AIB40" s="0"/>
      <c r="AIC40" s="0"/>
      <c r="AID40" s="0"/>
      <c r="AIE40" s="0"/>
      <c r="AIF40" s="0"/>
      <c r="AIG40" s="0"/>
      <c r="AIH40" s="0"/>
      <c r="AII40" s="0"/>
      <c r="AIJ40" s="0"/>
      <c r="AIK40" s="0"/>
      <c r="AIL40" s="0"/>
      <c r="AIM40" s="0"/>
      <c r="AIN40" s="0"/>
      <c r="AIO40" s="0"/>
      <c r="AIP40" s="0"/>
      <c r="AIQ40" s="0"/>
      <c r="AIR40" s="0"/>
      <c r="AIS40" s="0"/>
      <c r="AIT40" s="0"/>
      <c r="AIU40" s="0"/>
      <c r="AIV40" s="0"/>
      <c r="AIW40" s="0"/>
      <c r="AIX40" s="0"/>
      <c r="AIY40" s="0"/>
      <c r="AIZ40" s="0"/>
      <c r="AJA40" s="0"/>
      <c r="AJB40" s="0"/>
      <c r="AJC40" s="0"/>
      <c r="AJD40" s="0"/>
      <c r="AJE40" s="0"/>
      <c r="AJF40" s="0"/>
      <c r="AJG40" s="0"/>
      <c r="AJH40" s="0"/>
      <c r="AJI40" s="0"/>
      <c r="AJJ40" s="0"/>
      <c r="AJK40" s="0"/>
      <c r="AJL40" s="0"/>
      <c r="AJM40" s="0"/>
      <c r="AJN40" s="0"/>
      <c r="AJO40" s="0"/>
      <c r="AJP40" s="0"/>
      <c r="AJQ40" s="0"/>
      <c r="AJR40" s="0"/>
      <c r="AJS40" s="0"/>
      <c r="AJT40" s="0"/>
      <c r="AJU40" s="0"/>
      <c r="AJV40" s="0"/>
      <c r="AJW40" s="0"/>
      <c r="AJX40" s="0"/>
      <c r="AJY40" s="0"/>
      <c r="AJZ40" s="0"/>
      <c r="AKA40" s="0"/>
      <c r="AKB40" s="0"/>
      <c r="AKC40" s="0"/>
      <c r="AKD40" s="0"/>
      <c r="AKE40" s="0"/>
      <c r="AKF40" s="0"/>
      <c r="AKG40" s="0"/>
      <c r="AKH40" s="0"/>
      <c r="AKI40" s="0"/>
      <c r="AKJ40" s="0"/>
      <c r="AKK40" s="0"/>
      <c r="AKL40" s="0"/>
      <c r="AKM40" s="0"/>
      <c r="AKN40" s="0"/>
      <c r="AKO40" s="0"/>
      <c r="AKP40" s="0"/>
      <c r="AKQ40" s="0"/>
      <c r="AKR40" s="0"/>
      <c r="AKS40" s="0"/>
      <c r="AKT40" s="0"/>
      <c r="AKU40" s="0"/>
      <c r="AKV40" s="0"/>
      <c r="AKW40" s="0"/>
      <c r="AKX40" s="0"/>
      <c r="AKY40" s="0"/>
      <c r="AKZ40" s="0"/>
      <c r="ALA40" s="0"/>
      <c r="ALB40" s="0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customFormat="false" ht="15" hidden="false" customHeight="false" outlineLevel="0" collapsed="false">
      <c r="A41" s="25" t="n">
        <v>320</v>
      </c>
      <c r="B41" s="74" t="n">
        <v>40831</v>
      </c>
      <c r="C41" s="75" t="n">
        <f aca="false">dw!C41</f>
        <v>7.58904109589041</v>
      </c>
      <c r="D41" s="28" t="s">
        <v>71</v>
      </c>
      <c r="E41" s="30" t="n">
        <v>0.10631</v>
      </c>
      <c r="F41" s="30" t="n">
        <v>52.151</v>
      </c>
      <c r="G41" s="30" t="n">
        <v>0.203850357615386</v>
      </c>
      <c r="H41" s="76" t="n">
        <f aca="false">(dw!K41*100)/dw!$AB41</f>
        <v>0.550371173379933</v>
      </c>
      <c r="I41" s="76" t="n">
        <f aca="false">(dw!L41*100)/dw!$AB41</f>
        <v>0.544484850669987</v>
      </c>
      <c r="J41" s="76" t="n">
        <f aca="false">(dw!M41*100)/dw!$AB41</f>
        <v>0.0318102690650089</v>
      </c>
      <c r="K41" s="76" t="n">
        <f aca="false">(dw!N41*100)/dw!$AB41</f>
        <v>0.122209025716178</v>
      </c>
      <c r="L41" s="76" t="n">
        <f aca="false">(dw!O41*100)/dw!$AB41</f>
        <v>0</v>
      </c>
      <c r="M41" s="76" t="n">
        <f aca="false">(dw!P41*100)/dw!$AB41</f>
        <v>16.3793212661375</v>
      </c>
      <c r="N41" s="76" t="n">
        <f aca="false">(dw!Q41*100)/dw!$AB41</f>
        <v>0</v>
      </c>
      <c r="O41" s="76" t="n">
        <f aca="false">(dw!R41*100)/dw!$AB41</f>
        <v>10.5583413371829</v>
      </c>
      <c r="P41" s="76" t="n">
        <f aca="false">(dw!S41*100)/dw!$AB41</f>
        <v>16.4392749991124</v>
      </c>
      <c r="Q41" s="76" t="n">
        <f aca="false">(dw!T41*100)/dw!$AB41</f>
        <v>10.7150350642161</v>
      </c>
      <c r="R41" s="76" t="n">
        <f aca="false">(dw!U41*100)/dw!$AB41</f>
        <v>7.54083095691277</v>
      </c>
      <c r="S41" s="76" t="n">
        <f aca="false">(dw!V41*100)/dw!$AB41</f>
        <v>1.48629648426132</v>
      </c>
      <c r="T41" s="76" t="n">
        <f aca="false">(dw!W41*100)/dw!$AB41</f>
        <v>0</v>
      </c>
      <c r="U41" s="76" t="n">
        <f aca="false">(dw!X41*100)/dw!$AB41</f>
        <v>31.1340767193007</v>
      </c>
      <c r="V41" s="76" t="n">
        <f aca="false">(dw!Y41*100)/dw!$AB41</f>
        <v>2.49929764773644</v>
      </c>
      <c r="W41" s="76" t="n">
        <f aca="false">(dw!Z41*100)/dw!$AB41</f>
        <v>1.99865020630878</v>
      </c>
      <c r="X41" s="76" t="n">
        <f aca="false">(dw!AA41*100)/dw!$AB41</f>
        <v>0</v>
      </c>
      <c r="Y41" s="76" t="n">
        <f aca="false">SUM(H41:X41)</f>
        <v>100</v>
      </c>
      <c r="Z41" s="77" t="n">
        <f aca="false">SUM(H41:L41)</f>
        <v>1.24887531883111</v>
      </c>
      <c r="AA41" s="77" t="n">
        <f aca="false">SUM(M41:R41)</f>
        <v>61.6328036235616</v>
      </c>
      <c r="AB41" s="77" t="n">
        <f aca="false">(I41)/(H41+I41)</f>
        <v>0.497311827956989</v>
      </c>
      <c r="AC41" s="77" t="n">
        <f aca="false">U41/(Z41+U41)</f>
        <v>0.961434173222981</v>
      </c>
      <c r="AD41" s="77" t="n">
        <f aca="false">U41/(U41+AA41)</f>
        <v>0.335616295430336</v>
      </c>
      <c r="AE41" s="77" t="n">
        <f aca="false">Z41/(Z41+AA41)</f>
        <v>0.0198607184133113</v>
      </c>
      <c r="AF41" s="77" t="n">
        <f aca="false">(H41+I41)/(H41+I41+V41)</f>
        <v>0.304621372381598</v>
      </c>
      <c r="AG41" s="77" t="n">
        <f aca="false">(H41)/V41</f>
        <v>0.220210335442996</v>
      </c>
      <c r="AH41" s="77" t="n">
        <f aca="false">(H41+I41)/(V41+U41)</f>
        <v>0.0325526666489625</v>
      </c>
      <c r="AI41" s="0"/>
      <c r="AJ41" s="0"/>
      <c r="AK41" s="0"/>
      <c r="AL41" s="0"/>
      <c r="AM41" s="0"/>
      <c r="AN41" s="0"/>
      <c r="AO41" s="0"/>
      <c r="AP41" s="0"/>
      <c r="AQ41" s="0"/>
      <c r="AR41" s="0"/>
      <c r="AS41" s="0"/>
      <c r="AT41" s="0"/>
      <c r="AU41" s="0"/>
      <c r="AV41" s="0"/>
      <c r="AW41" s="0"/>
      <c r="AX41" s="0"/>
      <c r="AY41" s="0"/>
      <c r="AZ41" s="0"/>
      <c r="BA41" s="0"/>
      <c r="BB41" s="0"/>
      <c r="BC41" s="0"/>
      <c r="BD41" s="0"/>
      <c r="BE41" s="0"/>
      <c r="BF41" s="0"/>
      <c r="BG41" s="0"/>
      <c r="BH41" s="0"/>
      <c r="BI41" s="0"/>
      <c r="BJ41" s="0"/>
      <c r="BK41" s="0"/>
      <c r="BL41" s="0"/>
      <c r="BM41" s="0"/>
      <c r="BN41" s="0"/>
      <c r="BO41" s="0"/>
      <c r="BP41" s="0"/>
      <c r="BQ41" s="0"/>
      <c r="BR41" s="0"/>
      <c r="BS41" s="0"/>
      <c r="BT41" s="0"/>
      <c r="BU41" s="0"/>
      <c r="BV41" s="0"/>
      <c r="BW41" s="0"/>
      <c r="BX41" s="0"/>
      <c r="BY41" s="0"/>
      <c r="BZ41" s="0"/>
      <c r="CA41" s="0"/>
      <c r="CB41" s="0"/>
      <c r="CC41" s="0"/>
      <c r="CD41" s="0"/>
      <c r="CE41" s="0"/>
      <c r="CF41" s="0"/>
      <c r="CG41" s="0"/>
      <c r="CH41" s="0"/>
      <c r="CI41" s="0"/>
      <c r="CJ41" s="0"/>
      <c r="CK41" s="0"/>
      <c r="CL41" s="0"/>
      <c r="CM41" s="0"/>
      <c r="CN41" s="0"/>
      <c r="CO41" s="0"/>
      <c r="CP41" s="0"/>
      <c r="CQ41" s="0"/>
      <c r="CR41" s="0"/>
      <c r="CS41" s="0"/>
      <c r="CT41" s="0"/>
      <c r="CU41" s="0"/>
      <c r="CV41" s="0"/>
      <c r="CW41" s="0"/>
      <c r="CX41" s="0"/>
      <c r="CY41" s="0"/>
      <c r="CZ41" s="0"/>
      <c r="DA41" s="0"/>
      <c r="DB41" s="0"/>
      <c r="DC41" s="0"/>
      <c r="DD41" s="0"/>
      <c r="DE41" s="0"/>
      <c r="DF41" s="0"/>
      <c r="DG41" s="0"/>
      <c r="DH41" s="0"/>
      <c r="DI41" s="0"/>
      <c r="DJ41" s="0"/>
      <c r="DK41" s="0"/>
      <c r="DL41" s="0"/>
      <c r="DM41" s="0"/>
      <c r="DN41" s="0"/>
      <c r="DO41" s="0"/>
      <c r="DP41" s="0"/>
      <c r="DQ41" s="0"/>
      <c r="DR41" s="0"/>
      <c r="DS41" s="0"/>
      <c r="DT41" s="0"/>
      <c r="DU41" s="0"/>
      <c r="DV41" s="0"/>
      <c r="DW41" s="0"/>
      <c r="DX41" s="0"/>
      <c r="DY41" s="0"/>
      <c r="DZ41" s="0"/>
      <c r="EA41" s="0"/>
      <c r="EB41" s="0"/>
      <c r="EC41" s="0"/>
      <c r="ED41" s="0"/>
      <c r="EE41" s="0"/>
      <c r="EF41" s="0"/>
      <c r="EG41" s="0"/>
      <c r="EH41" s="0"/>
      <c r="EI41" s="0"/>
      <c r="EJ41" s="0"/>
      <c r="EK41" s="0"/>
      <c r="EL41" s="0"/>
      <c r="EM41" s="0"/>
      <c r="EN41" s="0"/>
      <c r="EO41" s="0"/>
      <c r="EP41" s="0"/>
      <c r="EQ41" s="0"/>
      <c r="ER41" s="0"/>
      <c r="ES41" s="0"/>
      <c r="ET41" s="0"/>
      <c r="EU41" s="0"/>
      <c r="EV41" s="0"/>
      <c r="EW41" s="0"/>
      <c r="EX41" s="0"/>
      <c r="EY41" s="0"/>
      <c r="EZ41" s="0"/>
      <c r="FA41" s="0"/>
      <c r="FB41" s="0"/>
      <c r="FC41" s="0"/>
      <c r="FD41" s="0"/>
      <c r="FE41" s="0"/>
      <c r="FF41" s="0"/>
      <c r="FG41" s="0"/>
      <c r="FH41" s="0"/>
      <c r="FI41" s="0"/>
      <c r="FJ41" s="0"/>
      <c r="FK41" s="0"/>
      <c r="FL41" s="0"/>
      <c r="FM41" s="0"/>
      <c r="FN41" s="0"/>
      <c r="FO41" s="0"/>
      <c r="FP41" s="0"/>
      <c r="FQ41" s="0"/>
      <c r="FR41" s="0"/>
      <c r="FS41" s="0"/>
      <c r="FT41" s="0"/>
      <c r="FU41" s="0"/>
      <c r="FV41" s="0"/>
      <c r="FW41" s="0"/>
      <c r="FX41" s="0"/>
      <c r="FY41" s="0"/>
      <c r="FZ41" s="0"/>
      <c r="GA41" s="0"/>
      <c r="GB41" s="0"/>
      <c r="GC41" s="0"/>
      <c r="GD41" s="0"/>
      <c r="GE41" s="0"/>
      <c r="GF41" s="0"/>
      <c r="GG41" s="0"/>
      <c r="GH41" s="0"/>
      <c r="GI41" s="0"/>
      <c r="GJ41" s="0"/>
      <c r="GK41" s="0"/>
      <c r="GL41" s="0"/>
      <c r="GM41" s="0"/>
      <c r="GN41" s="0"/>
      <c r="GO41" s="0"/>
      <c r="GP41" s="0"/>
      <c r="GQ41" s="0"/>
      <c r="GR41" s="0"/>
      <c r="GS41" s="0"/>
      <c r="GT41" s="0"/>
      <c r="GU41" s="0"/>
      <c r="GV41" s="0"/>
      <c r="GW41" s="0"/>
      <c r="GX41" s="0"/>
      <c r="GY41" s="0"/>
      <c r="GZ41" s="0"/>
      <c r="HA41" s="0"/>
      <c r="HB41" s="0"/>
      <c r="HC41" s="0"/>
      <c r="HD41" s="0"/>
      <c r="HE41" s="0"/>
      <c r="HF41" s="0"/>
      <c r="HG41" s="0"/>
      <c r="HH41" s="0"/>
      <c r="HI41" s="0"/>
      <c r="HJ41" s="0"/>
      <c r="HK41" s="0"/>
      <c r="HL41" s="0"/>
      <c r="HM41" s="0"/>
      <c r="HN41" s="0"/>
      <c r="HO41" s="0"/>
      <c r="HP41" s="0"/>
      <c r="HQ41" s="0"/>
      <c r="HR41" s="0"/>
      <c r="HS41" s="0"/>
      <c r="HT41" s="0"/>
      <c r="HU41" s="0"/>
      <c r="HV41" s="0"/>
      <c r="HW41" s="0"/>
      <c r="HX41" s="0"/>
      <c r="HY41" s="0"/>
      <c r="HZ41" s="0"/>
      <c r="IA41" s="0"/>
      <c r="IB41" s="0"/>
      <c r="IC41" s="0"/>
      <c r="ID41" s="0"/>
      <c r="IE41" s="0"/>
      <c r="IF41" s="0"/>
      <c r="IG41" s="0"/>
      <c r="IH41" s="0"/>
      <c r="II41" s="0"/>
      <c r="IJ41" s="0"/>
      <c r="IK41" s="0"/>
      <c r="IL41" s="0"/>
      <c r="IM41" s="0"/>
      <c r="IN41" s="0"/>
      <c r="IO41" s="0"/>
      <c r="IP41" s="0"/>
      <c r="IQ41" s="0"/>
      <c r="IR41" s="0"/>
      <c r="IS41" s="0"/>
      <c r="IT41" s="0"/>
      <c r="IU41" s="0"/>
      <c r="IV41" s="0"/>
      <c r="IW41" s="0"/>
      <c r="IX41" s="0"/>
      <c r="IY41" s="0"/>
      <c r="IZ41" s="0"/>
      <c r="JA41" s="0"/>
      <c r="JB41" s="0"/>
      <c r="JC41" s="0"/>
      <c r="JD41" s="0"/>
      <c r="JE41" s="0"/>
      <c r="JF41" s="0"/>
      <c r="JG41" s="0"/>
      <c r="JH41" s="0"/>
      <c r="JI41" s="0"/>
      <c r="JJ41" s="0"/>
      <c r="JK41" s="0"/>
      <c r="JL41" s="0"/>
      <c r="JM41" s="0"/>
      <c r="JN41" s="0"/>
      <c r="JO41" s="0"/>
      <c r="JP41" s="0"/>
      <c r="JQ41" s="0"/>
      <c r="JR41" s="0"/>
      <c r="JS41" s="0"/>
      <c r="JT41" s="0"/>
      <c r="JU41" s="0"/>
      <c r="JV41" s="0"/>
      <c r="JW41" s="0"/>
      <c r="JX41" s="0"/>
      <c r="JY41" s="0"/>
      <c r="JZ41" s="0"/>
      <c r="KA41" s="0"/>
      <c r="KB41" s="0"/>
      <c r="KC41" s="0"/>
      <c r="KD41" s="0"/>
      <c r="KE41" s="0"/>
      <c r="KF41" s="0"/>
      <c r="KG41" s="0"/>
      <c r="KH41" s="0"/>
      <c r="KI41" s="0"/>
      <c r="KJ41" s="0"/>
      <c r="KK41" s="0"/>
      <c r="KL41" s="0"/>
      <c r="KM41" s="0"/>
      <c r="KN41" s="0"/>
      <c r="KO41" s="0"/>
      <c r="KP41" s="0"/>
      <c r="KQ41" s="0"/>
      <c r="KR41" s="0"/>
      <c r="KS41" s="0"/>
      <c r="KT41" s="0"/>
      <c r="KU41" s="0"/>
      <c r="KV41" s="0"/>
      <c r="KW41" s="0"/>
      <c r="KX41" s="0"/>
      <c r="KY41" s="0"/>
      <c r="KZ41" s="0"/>
      <c r="LA41" s="0"/>
      <c r="LB41" s="0"/>
      <c r="LC41" s="0"/>
      <c r="LD41" s="0"/>
      <c r="LE41" s="0"/>
      <c r="LF41" s="0"/>
      <c r="LG41" s="0"/>
      <c r="LH41" s="0"/>
      <c r="LI41" s="0"/>
      <c r="LJ41" s="0"/>
      <c r="LK41" s="0"/>
      <c r="LL41" s="0"/>
      <c r="LM41" s="0"/>
      <c r="LN41" s="0"/>
      <c r="LO41" s="0"/>
      <c r="LP41" s="0"/>
      <c r="LQ41" s="0"/>
      <c r="LR41" s="0"/>
      <c r="LS41" s="0"/>
      <c r="LT41" s="0"/>
      <c r="LU41" s="0"/>
      <c r="LV41" s="0"/>
      <c r="LW41" s="0"/>
      <c r="LX41" s="0"/>
      <c r="LY41" s="0"/>
      <c r="LZ41" s="0"/>
      <c r="MA41" s="0"/>
      <c r="MB41" s="0"/>
      <c r="MC41" s="0"/>
      <c r="MD41" s="0"/>
      <c r="ME41" s="0"/>
      <c r="MF41" s="0"/>
      <c r="MG41" s="0"/>
      <c r="MH41" s="0"/>
      <c r="MI41" s="0"/>
      <c r="MJ41" s="0"/>
      <c r="MK41" s="0"/>
      <c r="ML41" s="0"/>
      <c r="MM41" s="0"/>
      <c r="MN41" s="0"/>
      <c r="MO41" s="0"/>
      <c r="MP41" s="0"/>
      <c r="MQ41" s="0"/>
      <c r="MR41" s="0"/>
      <c r="MS41" s="0"/>
      <c r="MT41" s="0"/>
      <c r="MU41" s="0"/>
      <c r="MV41" s="0"/>
      <c r="MW41" s="0"/>
      <c r="MX41" s="0"/>
      <c r="MY41" s="0"/>
      <c r="MZ41" s="0"/>
      <c r="NA41" s="0"/>
      <c r="NB41" s="0"/>
      <c r="NC41" s="0"/>
      <c r="ND41" s="0"/>
      <c r="NE41" s="0"/>
      <c r="NF41" s="0"/>
      <c r="NG41" s="0"/>
      <c r="NH41" s="0"/>
      <c r="NI41" s="0"/>
      <c r="NJ41" s="0"/>
      <c r="NK41" s="0"/>
      <c r="NL41" s="0"/>
      <c r="NM41" s="0"/>
      <c r="NN41" s="0"/>
      <c r="NO41" s="0"/>
      <c r="NP41" s="0"/>
      <c r="NQ41" s="0"/>
      <c r="NR41" s="0"/>
      <c r="NS41" s="0"/>
      <c r="NT41" s="0"/>
      <c r="NU41" s="0"/>
      <c r="NV41" s="0"/>
      <c r="NW41" s="0"/>
      <c r="NX41" s="0"/>
      <c r="NY41" s="0"/>
      <c r="NZ41" s="0"/>
      <c r="OA41" s="0"/>
      <c r="OB41" s="0"/>
      <c r="OC41" s="0"/>
      <c r="OD41" s="0"/>
      <c r="OE41" s="0"/>
      <c r="OF41" s="0"/>
      <c r="OG41" s="0"/>
      <c r="OH41" s="0"/>
      <c r="OI41" s="0"/>
      <c r="OJ41" s="0"/>
      <c r="OK41" s="0"/>
      <c r="OL41" s="0"/>
      <c r="OM41" s="0"/>
      <c r="ON41" s="0"/>
      <c r="OO41" s="0"/>
      <c r="OP41" s="0"/>
      <c r="OQ41" s="0"/>
      <c r="OR41" s="0"/>
      <c r="OS41" s="0"/>
      <c r="OT41" s="0"/>
      <c r="OU41" s="0"/>
      <c r="OV41" s="0"/>
      <c r="OW41" s="0"/>
      <c r="OX41" s="0"/>
      <c r="OY41" s="0"/>
      <c r="OZ41" s="0"/>
      <c r="PA41" s="0"/>
      <c r="PB41" s="0"/>
      <c r="PC41" s="0"/>
      <c r="PD41" s="0"/>
      <c r="PE41" s="0"/>
      <c r="PF41" s="0"/>
      <c r="PG41" s="0"/>
      <c r="PH41" s="0"/>
      <c r="PI41" s="0"/>
      <c r="PJ41" s="0"/>
      <c r="PK41" s="0"/>
      <c r="PL41" s="0"/>
      <c r="PM41" s="0"/>
      <c r="PN41" s="0"/>
      <c r="PO41" s="0"/>
      <c r="PP41" s="0"/>
      <c r="PQ41" s="0"/>
      <c r="PR41" s="0"/>
      <c r="PS41" s="0"/>
      <c r="PT41" s="0"/>
      <c r="PU41" s="0"/>
      <c r="PV41" s="0"/>
      <c r="PW41" s="0"/>
      <c r="PX41" s="0"/>
      <c r="PY41" s="0"/>
      <c r="PZ41" s="0"/>
      <c r="QA41" s="0"/>
      <c r="QB41" s="0"/>
      <c r="QC41" s="0"/>
      <c r="QD41" s="0"/>
      <c r="QE41" s="0"/>
      <c r="QF41" s="0"/>
      <c r="QG41" s="0"/>
      <c r="QH41" s="0"/>
      <c r="QI41" s="0"/>
      <c r="QJ41" s="0"/>
      <c r="QK41" s="0"/>
      <c r="QL41" s="0"/>
      <c r="QM41" s="0"/>
      <c r="QN41" s="0"/>
      <c r="QO41" s="0"/>
      <c r="QP41" s="0"/>
      <c r="QQ41" s="0"/>
      <c r="QR41" s="0"/>
      <c r="QS41" s="0"/>
      <c r="QT41" s="0"/>
      <c r="QU41" s="0"/>
      <c r="QV41" s="0"/>
      <c r="QW41" s="0"/>
      <c r="QX41" s="0"/>
      <c r="QY41" s="0"/>
      <c r="QZ41" s="0"/>
      <c r="RA41" s="0"/>
      <c r="RB41" s="0"/>
      <c r="RC41" s="0"/>
      <c r="RD41" s="0"/>
      <c r="RE41" s="0"/>
      <c r="RF41" s="0"/>
      <c r="RG41" s="0"/>
      <c r="RH41" s="0"/>
      <c r="RI41" s="0"/>
      <c r="RJ41" s="0"/>
      <c r="RK41" s="0"/>
      <c r="RL41" s="0"/>
      <c r="RM41" s="0"/>
      <c r="RN41" s="0"/>
      <c r="RO41" s="0"/>
      <c r="RP41" s="0"/>
      <c r="RQ41" s="0"/>
      <c r="RR41" s="0"/>
      <c r="RS41" s="0"/>
      <c r="RT41" s="0"/>
      <c r="RU41" s="0"/>
      <c r="RV41" s="0"/>
      <c r="RW41" s="0"/>
      <c r="RX41" s="0"/>
      <c r="RY41" s="0"/>
      <c r="RZ41" s="0"/>
      <c r="SA41" s="0"/>
      <c r="SB41" s="0"/>
      <c r="SC41" s="0"/>
      <c r="SD41" s="0"/>
      <c r="SE41" s="0"/>
      <c r="SF41" s="0"/>
      <c r="SG41" s="0"/>
      <c r="SH41" s="0"/>
      <c r="SI41" s="0"/>
      <c r="SJ41" s="0"/>
      <c r="SK41" s="0"/>
      <c r="SL41" s="0"/>
      <c r="SM41" s="0"/>
      <c r="SN41" s="0"/>
      <c r="SO41" s="0"/>
      <c r="SP41" s="0"/>
      <c r="SQ41" s="0"/>
      <c r="SR41" s="0"/>
      <c r="SS41" s="0"/>
      <c r="ST41" s="0"/>
      <c r="SU41" s="0"/>
      <c r="SV41" s="0"/>
      <c r="SW41" s="0"/>
      <c r="SX41" s="0"/>
      <c r="SY41" s="0"/>
      <c r="SZ41" s="0"/>
      <c r="TA41" s="0"/>
      <c r="TB41" s="0"/>
      <c r="TC41" s="0"/>
      <c r="TD41" s="0"/>
      <c r="TE41" s="0"/>
      <c r="TF41" s="0"/>
      <c r="TG41" s="0"/>
      <c r="TH41" s="0"/>
      <c r="TI41" s="0"/>
      <c r="TJ41" s="0"/>
      <c r="TK41" s="0"/>
      <c r="TL41" s="0"/>
      <c r="TM41" s="0"/>
      <c r="TN41" s="0"/>
      <c r="TO41" s="0"/>
      <c r="TP41" s="0"/>
      <c r="TQ41" s="0"/>
      <c r="TR41" s="0"/>
      <c r="TS41" s="0"/>
      <c r="TT41" s="0"/>
      <c r="TU41" s="0"/>
      <c r="TV41" s="0"/>
      <c r="TW41" s="0"/>
      <c r="TX41" s="0"/>
      <c r="TY41" s="0"/>
      <c r="TZ41" s="0"/>
      <c r="UA41" s="0"/>
      <c r="UB41" s="0"/>
      <c r="UC41" s="0"/>
      <c r="UD41" s="0"/>
      <c r="UE41" s="0"/>
      <c r="UF41" s="0"/>
      <c r="UG41" s="0"/>
      <c r="UH41" s="0"/>
      <c r="UI41" s="0"/>
      <c r="UJ41" s="0"/>
      <c r="UK41" s="0"/>
      <c r="UL41" s="0"/>
      <c r="UM41" s="0"/>
      <c r="UN41" s="0"/>
      <c r="UO41" s="0"/>
      <c r="UP41" s="0"/>
      <c r="UQ41" s="0"/>
      <c r="UR41" s="0"/>
      <c r="US41" s="0"/>
      <c r="UT41" s="0"/>
      <c r="UU41" s="0"/>
      <c r="UV41" s="0"/>
      <c r="UW41" s="0"/>
      <c r="UX41" s="0"/>
      <c r="UY41" s="0"/>
      <c r="UZ41" s="0"/>
      <c r="VA41" s="0"/>
      <c r="VB41" s="0"/>
      <c r="VC41" s="0"/>
      <c r="VD41" s="0"/>
      <c r="VE41" s="0"/>
      <c r="VF41" s="0"/>
      <c r="VG41" s="0"/>
      <c r="VH41" s="0"/>
      <c r="VI41" s="0"/>
      <c r="VJ41" s="0"/>
      <c r="VK41" s="0"/>
      <c r="VL41" s="0"/>
      <c r="VM41" s="0"/>
      <c r="VN41" s="0"/>
      <c r="VO41" s="0"/>
      <c r="VP41" s="0"/>
      <c r="VQ41" s="0"/>
      <c r="VR41" s="0"/>
      <c r="VS41" s="0"/>
      <c r="VT41" s="0"/>
      <c r="VU41" s="0"/>
      <c r="VV41" s="0"/>
      <c r="VW41" s="0"/>
      <c r="VX41" s="0"/>
      <c r="VY41" s="0"/>
      <c r="VZ41" s="0"/>
      <c r="WA41" s="0"/>
      <c r="WB41" s="0"/>
      <c r="WC41" s="0"/>
      <c r="WD41" s="0"/>
      <c r="WE41" s="0"/>
      <c r="WF41" s="0"/>
      <c r="WG41" s="0"/>
      <c r="WH41" s="0"/>
      <c r="WI41" s="0"/>
      <c r="WJ41" s="0"/>
      <c r="WK41" s="0"/>
      <c r="WL41" s="0"/>
      <c r="WM41" s="0"/>
      <c r="WN41" s="0"/>
      <c r="WO41" s="0"/>
      <c r="WP41" s="0"/>
      <c r="WQ41" s="0"/>
      <c r="WR41" s="0"/>
      <c r="WS41" s="0"/>
      <c r="WT41" s="0"/>
      <c r="WU41" s="0"/>
      <c r="WV41" s="0"/>
      <c r="WW41" s="0"/>
      <c r="WX41" s="0"/>
      <c r="WY41" s="0"/>
      <c r="WZ41" s="0"/>
      <c r="XA41" s="0"/>
      <c r="XB41" s="0"/>
      <c r="XC41" s="0"/>
      <c r="XD41" s="0"/>
      <c r="XE41" s="0"/>
      <c r="XF41" s="0"/>
      <c r="XG41" s="0"/>
      <c r="XH41" s="0"/>
      <c r="XI41" s="0"/>
      <c r="XJ41" s="0"/>
      <c r="XK41" s="0"/>
      <c r="XL41" s="0"/>
      <c r="XM41" s="0"/>
      <c r="XN41" s="0"/>
      <c r="XO41" s="0"/>
      <c r="XP41" s="0"/>
      <c r="XQ41" s="0"/>
      <c r="XR41" s="0"/>
      <c r="XS41" s="0"/>
      <c r="XT41" s="0"/>
      <c r="XU41" s="0"/>
      <c r="XV41" s="0"/>
      <c r="XW41" s="0"/>
      <c r="XX41" s="0"/>
      <c r="XY41" s="0"/>
      <c r="XZ41" s="0"/>
      <c r="YA41" s="0"/>
      <c r="YB41" s="0"/>
      <c r="YC41" s="0"/>
      <c r="YD41" s="0"/>
      <c r="YE41" s="0"/>
      <c r="YF41" s="0"/>
      <c r="YG41" s="0"/>
      <c r="YH41" s="0"/>
      <c r="YI41" s="0"/>
      <c r="YJ41" s="0"/>
      <c r="YK41" s="0"/>
      <c r="YL41" s="0"/>
      <c r="YM41" s="0"/>
      <c r="YN41" s="0"/>
      <c r="YO41" s="0"/>
      <c r="YP41" s="0"/>
      <c r="YQ41" s="0"/>
      <c r="YR41" s="0"/>
      <c r="YS41" s="0"/>
      <c r="YT41" s="0"/>
      <c r="YU41" s="0"/>
      <c r="YV41" s="0"/>
      <c r="YW41" s="0"/>
      <c r="YX41" s="0"/>
      <c r="YY41" s="0"/>
      <c r="YZ41" s="0"/>
      <c r="ZA41" s="0"/>
      <c r="ZB41" s="0"/>
      <c r="ZC41" s="0"/>
      <c r="ZD41" s="0"/>
      <c r="ZE41" s="0"/>
      <c r="ZF41" s="0"/>
      <c r="ZG41" s="0"/>
      <c r="ZH41" s="0"/>
      <c r="ZI41" s="0"/>
      <c r="ZJ41" s="0"/>
      <c r="ZK41" s="0"/>
      <c r="ZL41" s="0"/>
      <c r="ZM41" s="0"/>
      <c r="ZN41" s="0"/>
      <c r="ZO41" s="0"/>
      <c r="ZP41" s="0"/>
      <c r="ZQ41" s="0"/>
      <c r="ZR41" s="0"/>
      <c r="ZS41" s="0"/>
      <c r="ZT41" s="0"/>
      <c r="ZU41" s="0"/>
      <c r="ZV41" s="0"/>
      <c r="ZW41" s="0"/>
      <c r="ZX41" s="0"/>
      <c r="ZY41" s="0"/>
      <c r="ZZ41" s="0"/>
      <c r="AAA41" s="0"/>
      <c r="AAB41" s="0"/>
      <c r="AAC41" s="0"/>
      <c r="AAD41" s="0"/>
      <c r="AAE41" s="0"/>
      <c r="AAF41" s="0"/>
      <c r="AAG41" s="0"/>
      <c r="AAH41" s="0"/>
      <c r="AAI41" s="0"/>
      <c r="AAJ41" s="0"/>
      <c r="AAK41" s="0"/>
      <c r="AAL41" s="0"/>
      <c r="AAM41" s="0"/>
      <c r="AAN41" s="0"/>
      <c r="AAO41" s="0"/>
      <c r="AAP41" s="0"/>
      <c r="AAQ41" s="0"/>
      <c r="AAR41" s="0"/>
      <c r="AAS41" s="0"/>
      <c r="AAT41" s="0"/>
      <c r="AAU41" s="0"/>
      <c r="AAV41" s="0"/>
      <c r="AAW41" s="0"/>
      <c r="AAX41" s="0"/>
      <c r="AAY41" s="0"/>
      <c r="AAZ41" s="0"/>
      <c r="ABA41" s="0"/>
      <c r="ABB41" s="0"/>
      <c r="ABC41" s="0"/>
      <c r="ABD41" s="0"/>
      <c r="ABE41" s="0"/>
      <c r="ABF41" s="0"/>
      <c r="ABG41" s="0"/>
      <c r="ABH41" s="0"/>
      <c r="ABI41" s="0"/>
      <c r="ABJ41" s="0"/>
      <c r="ABK41" s="0"/>
      <c r="ABL41" s="0"/>
      <c r="ABM41" s="0"/>
      <c r="ABN41" s="0"/>
      <c r="ABO41" s="0"/>
      <c r="ABP41" s="0"/>
      <c r="ABQ41" s="0"/>
      <c r="ABR41" s="0"/>
      <c r="ABS41" s="0"/>
      <c r="ABT41" s="0"/>
      <c r="ABU41" s="0"/>
      <c r="ABV41" s="0"/>
      <c r="ABW41" s="0"/>
      <c r="ABX41" s="0"/>
      <c r="ABY41" s="0"/>
      <c r="ABZ41" s="0"/>
      <c r="ACA41" s="0"/>
      <c r="ACB41" s="0"/>
      <c r="ACC41" s="0"/>
      <c r="ACD41" s="0"/>
      <c r="ACE41" s="0"/>
      <c r="ACF41" s="0"/>
      <c r="ACG41" s="0"/>
      <c r="ACH41" s="0"/>
      <c r="ACI41" s="0"/>
      <c r="ACJ41" s="0"/>
      <c r="ACK41" s="0"/>
      <c r="ACL41" s="0"/>
      <c r="ACM41" s="0"/>
      <c r="ACN41" s="0"/>
      <c r="ACO41" s="0"/>
      <c r="ACP41" s="0"/>
      <c r="ACQ41" s="0"/>
      <c r="ACR41" s="0"/>
      <c r="ACS41" s="0"/>
      <c r="ACT41" s="0"/>
      <c r="ACU41" s="0"/>
      <c r="ACV41" s="0"/>
      <c r="ACW41" s="0"/>
      <c r="ACX41" s="0"/>
      <c r="ACY41" s="0"/>
      <c r="ACZ41" s="0"/>
      <c r="ADA41" s="0"/>
      <c r="ADB41" s="0"/>
      <c r="ADC41" s="0"/>
      <c r="ADD41" s="0"/>
      <c r="ADE41" s="0"/>
      <c r="ADF41" s="0"/>
      <c r="ADG41" s="0"/>
      <c r="ADH41" s="0"/>
      <c r="ADI41" s="0"/>
      <c r="ADJ41" s="0"/>
      <c r="ADK41" s="0"/>
      <c r="ADL41" s="0"/>
      <c r="ADM41" s="0"/>
      <c r="ADN41" s="0"/>
      <c r="ADO41" s="0"/>
      <c r="ADP41" s="0"/>
      <c r="ADQ41" s="0"/>
      <c r="ADR41" s="0"/>
      <c r="ADS41" s="0"/>
      <c r="ADT41" s="0"/>
      <c r="ADU41" s="0"/>
      <c r="ADV41" s="0"/>
      <c r="ADW41" s="0"/>
      <c r="ADX41" s="0"/>
      <c r="ADY41" s="0"/>
      <c r="ADZ41" s="0"/>
      <c r="AEA41" s="0"/>
      <c r="AEB41" s="0"/>
      <c r="AEC41" s="0"/>
      <c r="AED41" s="0"/>
      <c r="AEE41" s="0"/>
      <c r="AEF41" s="0"/>
      <c r="AEG41" s="0"/>
      <c r="AEH41" s="0"/>
      <c r="AEI41" s="0"/>
      <c r="AEJ41" s="0"/>
      <c r="AEK41" s="0"/>
      <c r="AEL41" s="0"/>
      <c r="AEM41" s="0"/>
      <c r="AEN41" s="0"/>
      <c r="AEO41" s="0"/>
      <c r="AEP41" s="0"/>
      <c r="AEQ41" s="0"/>
      <c r="AER41" s="0"/>
      <c r="AES41" s="0"/>
      <c r="AET41" s="0"/>
      <c r="AEU41" s="0"/>
      <c r="AEV41" s="0"/>
      <c r="AEW41" s="0"/>
      <c r="AEX41" s="0"/>
      <c r="AEY41" s="0"/>
      <c r="AEZ41" s="0"/>
      <c r="AFA41" s="0"/>
      <c r="AFB41" s="0"/>
      <c r="AFC41" s="0"/>
      <c r="AFD41" s="0"/>
      <c r="AFE41" s="0"/>
      <c r="AFF41" s="0"/>
      <c r="AFG41" s="0"/>
      <c r="AFH41" s="0"/>
      <c r="AFI41" s="0"/>
      <c r="AFJ41" s="0"/>
      <c r="AFK41" s="0"/>
      <c r="AFL41" s="0"/>
      <c r="AFM41" s="0"/>
      <c r="AFN41" s="0"/>
      <c r="AFO41" s="0"/>
      <c r="AFP41" s="0"/>
      <c r="AFQ41" s="0"/>
      <c r="AFR41" s="0"/>
      <c r="AFS41" s="0"/>
      <c r="AFT41" s="0"/>
      <c r="AFU41" s="0"/>
      <c r="AFV41" s="0"/>
      <c r="AFW41" s="0"/>
      <c r="AFX41" s="0"/>
      <c r="AFY41" s="0"/>
      <c r="AFZ41" s="0"/>
      <c r="AGA41" s="0"/>
      <c r="AGB41" s="0"/>
      <c r="AGC41" s="0"/>
      <c r="AGD41" s="0"/>
      <c r="AGE41" s="0"/>
      <c r="AGF41" s="0"/>
      <c r="AGG41" s="0"/>
      <c r="AGH41" s="0"/>
      <c r="AGI41" s="0"/>
      <c r="AGJ41" s="0"/>
      <c r="AGK41" s="0"/>
      <c r="AGL41" s="0"/>
      <c r="AGM41" s="0"/>
      <c r="AGN41" s="0"/>
      <c r="AGO41" s="0"/>
      <c r="AGP41" s="0"/>
      <c r="AGQ41" s="0"/>
      <c r="AGR41" s="0"/>
      <c r="AGS41" s="0"/>
      <c r="AGT41" s="0"/>
      <c r="AGU41" s="0"/>
      <c r="AGV41" s="0"/>
      <c r="AGW41" s="0"/>
      <c r="AGX41" s="0"/>
      <c r="AGY41" s="0"/>
      <c r="AGZ41" s="0"/>
      <c r="AHA41" s="0"/>
      <c r="AHB41" s="0"/>
      <c r="AHC41" s="0"/>
      <c r="AHD41" s="0"/>
      <c r="AHE41" s="0"/>
      <c r="AHF41" s="0"/>
      <c r="AHG41" s="0"/>
      <c r="AHH41" s="0"/>
      <c r="AHI41" s="0"/>
      <c r="AHJ41" s="0"/>
      <c r="AHK41" s="0"/>
      <c r="AHL41" s="0"/>
      <c r="AHM41" s="0"/>
      <c r="AHN41" s="0"/>
      <c r="AHO41" s="0"/>
      <c r="AHP41" s="0"/>
      <c r="AHQ41" s="0"/>
      <c r="AHR41" s="0"/>
      <c r="AHS41" s="0"/>
      <c r="AHT41" s="0"/>
      <c r="AHU41" s="0"/>
      <c r="AHV41" s="0"/>
      <c r="AHW41" s="0"/>
      <c r="AHX41" s="0"/>
      <c r="AHY41" s="0"/>
      <c r="AHZ41" s="0"/>
      <c r="AIA41" s="0"/>
      <c r="AIB41" s="0"/>
      <c r="AIC41" s="0"/>
      <c r="AID41" s="0"/>
      <c r="AIE41" s="0"/>
      <c r="AIF41" s="0"/>
      <c r="AIG41" s="0"/>
      <c r="AIH41" s="0"/>
      <c r="AII41" s="0"/>
      <c r="AIJ41" s="0"/>
      <c r="AIK41" s="0"/>
      <c r="AIL41" s="0"/>
      <c r="AIM41" s="0"/>
      <c r="AIN41" s="0"/>
      <c r="AIO41" s="0"/>
      <c r="AIP41" s="0"/>
      <c r="AIQ41" s="0"/>
      <c r="AIR41" s="0"/>
      <c r="AIS41" s="0"/>
      <c r="AIT41" s="0"/>
      <c r="AIU41" s="0"/>
      <c r="AIV41" s="0"/>
      <c r="AIW41" s="0"/>
      <c r="AIX41" s="0"/>
      <c r="AIY41" s="0"/>
      <c r="AIZ41" s="0"/>
      <c r="AJA41" s="0"/>
      <c r="AJB41" s="0"/>
      <c r="AJC41" s="0"/>
      <c r="AJD41" s="0"/>
      <c r="AJE41" s="0"/>
      <c r="AJF41" s="0"/>
      <c r="AJG41" s="0"/>
      <c r="AJH41" s="0"/>
      <c r="AJI41" s="0"/>
      <c r="AJJ41" s="0"/>
      <c r="AJK41" s="0"/>
      <c r="AJL41" s="0"/>
      <c r="AJM41" s="0"/>
      <c r="AJN41" s="0"/>
      <c r="AJO41" s="0"/>
      <c r="AJP41" s="0"/>
      <c r="AJQ41" s="0"/>
      <c r="AJR41" s="0"/>
      <c r="AJS41" s="0"/>
      <c r="AJT41" s="0"/>
      <c r="AJU41" s="0"/>
      <c r="AJV41" s="0"/>
      <c r="AJW41" s="0"/>
      <c r="AJX41" s="0"/>
      <c r="AJY41" s="0"/>
      <c r="AJZ41" s="0"/>
      <c r="AKA41" s="0"/>
      <c r="AKB41" s="0"/>
      <c r="AKC41" s="0"/>
      <c r="AKD41" s="0"/>
      <c r="AKE41" s="0"/>
      <c r="AKF41" s="0"/>
      <c r="AKG41" s="0"/>
      <c r="AKH41" s="0"/>
      <c r="AKI41" s="0"/>
      <c r="AKJ41" s="0"/>
      <c r="AKK41" s="0"/>
      <c r="AKL41" s="0"/>
      <c r="AKM41" s="0"/>
      <c r="AKN41" s="0"/>
      <c r="AKO41" s="0"/>
      <c r="AKP41" s="0"/>
      <c r="AKQ41" s="0"/>
      <c r="AKR41" s="0"/>
      <c r="AKS41" s="0"/>
      <c r="AKT41" s="0"/>
      <c r="AKU41" s="0"/>
      <c r="AKV41" s="0"/>
      <c r="AKW41" s="0"/>
      <c r="AKX41" s="0"/>
      <c r="AKY41" s="0"/>
      <c r="AKZ41" s="0"/>
      <c r="ALA41" s="0"/>
      <c r="ALB41" s="0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  <c r="AMJ41" s="0"/>
    </row>
    <row r="42" customFormat="false" ht="15" hidden="false" customHeight="false" outlineLevel="0" collapsed="false">
      <c r="A42" s="25" t="s">
        <v>72</v>
      </c>
      <c r="B42" s="74" t="n">
        <v>40922</v>
      </c>
      <c r="C42" s="75" t="n">
        <f aca="false">dw!C42</f>
        <v>9.27611175354943</v>
      </c>
      <c r="D42" s="28" t="s">
        <v>71</v>
      </c>
      <c r="E42" s="30" t="n">
        <v>0.125153</v>
      </c>
      <c r="F42" s="30" t="n">
        <v>28.51</v>
      </c>
      <c r="G42" s="30" t="n">
        <v>0.43897930550684</v>
      </c>
      <c r="H42" s="76" t="n">
        <f aca="false">(dw!K42*100)/dw!$AB42</f>
        <v>1.71516337463369</v>
      </c>
      <c r="I42" s="76" t="n">
        <f aca="false">(dw!L42*100)/dw!$AB42</f>
        <v>3.45118931426623</v>
      </c>
      <c r="J42" s="76" t="n">
        <f aca="false">(dw!M42*100)/dw!$AB42</f>
        <v>3.16931578729899</v>
      </c>
      <c r="K42" s="76" t="n">
        <f aca="false">(dw!N42*100)/dw!$AB42</f>
        <v>0</v>
      </c>
      <c r="L42" s="76" t="n">
        <f aca="false">(dw!O42*100)/dw!$AB42</f>
        <v>0</v>
      </c>
      <c r="M42" s="76" t="n">
        <f aca="false">(dw!P42*100)/dw!$AB42</f>
        <v>18.6115777304184</v>
      </c>
      <c r="N42" s="76" t="n">
        <f aca="false">(dw!Q42*100)/dw!$AB42</f>
        <v>0</v>
      </c>
      <c r="O42" s="76" t="n">
        <f aca="false">(dw!R42*100)/dw!$AB42</f>
        <v>12.3300477235768</v>
      </c>
      <c r="P42" s="76" t="n">
        <f aca="false">(dw!S42*100)/dw!$AB42</f>
        <v>10.0863954954522</v>
      </c>
      <c r="Q42" s="76" t="n">
        <f aca="false">(dw!T42*100)/dw!$AB42</f>
        <v>14.7900033669116</v>
      </c>
      <c r="R42" s="76" t="n">
        <f aca="false">(dw!U42*100)/dw!$AB42</f>
        <v>0</v>
      </c>
      <c r="S42" s="76" t="n">
        <f aca="false">(dw!V42*100)/dw!$AB42</f>
        <v>0</v>
      </c>
      <c r="T42" s="76" t="n">
        <f aca="false">(dw!W42*100)/dw!$AB42</f>
        <v>0</v>
      </c>
      <c r="U42" s="76" t="n">
        <f aca="false">(dw!X42*100)/dw!$AB42</f>
        <v>20.2393544574317</v>
      </c>
      <c r="V42" s="76" t="n">
        <f aca="false">(dw!Y42*100)/dw!$AB42</f>
        <v>6.91727342070152</v>
      </c>
      <c r="W42" s="76" t="n">
        <f aca="false">(dw!Z42*100)/dw!$AB42</f>
        <v>8.68967932930894</v>
      </c>
      <c r="X42" s="76" t="n">
        <f aca="false">(dw!AA42*100)/dw!$AB42</f>
        <v>0</v>
      </c>
      <c r="Y42" s="76" t="n">
        <f aca="false">SUM(H42:X42)</f>
        <v>100</v>
      </c>
      <c r="Z42" s="77" t="n">
        <f aca="false">SUM(H42:L42)</f>
        <v>8.33566847619891</v>
      </c>
      <c r="AA42" s="77" t="n">
        <f aca="false">SUM(M42:R42)</f>
        <v>55.818024316359</v>
      </c>
      <c r="AB42" s="77" t="n">
        <f aca="false">(I42)/(H42+I42)</f>
        <v>0.668012720401614</v>
      </c>
      <c r="AC42" s="77" t="n">
        <f aca="false">U42/(Z42+U42)</f>
        <v>0.708288301445649</v>
      </c>
      <c r="AD42" s="77" t="n">
        <f aca="false">U42/(U42+AA42)</f>
        <v>0.266106389461928</v>
      </c>
      <c r="AE42" s="77" t="n">
        <f aca="false">Z42/(Z42+AA42)</f>
        <v>0.129932792850327</v>
      </c>
      <c r="AF42" s="77" t="n">
        <f aca="false">(H42+I42)/(H42+I42+V42)</f>
        <v>0.427549863099027</v>
      </c>
      <c r="AG42" s="77" t="n">
        <f aca="false">(H42)/V42</f>
        <v>0.247953676299779</v>
      </c>
      <c r="AH42" s="77" t="n">
        <f aca="false">(H42+I42)/(V42+U42)</f>
        <v>0.190242791265698</v>
      </c>
      <c r="AI42" s="0"/>
      <c r="AJ42" s="0"/>
      <c r="AK42" s="0"/>
      <c r="AL42" s="0"/>
      <c r="AM42" s="0"/>
      <c r="AN42" s="0"/>
      <c r="AO42" s="0"/>
      <c r="AP42" s="0"/>
      <c r="AQ42" s="0"/>
      <c r="AR42" s="0"/>
      <c r="AS42" s="0"/>
      <c r="AT42" s="0"/>
      <c r="AU42" s="0"/>
      <c r="AV42" s="0"/>
      <c r="AW42" s="0"/>
      <c r="AX42" s="0"/>
      <c r="AY42" s="0"/>
      <c r="AZ42" s="0"/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  <c r="IX42" s="0"/>
      <c r="IY42" s="0"/>
      <c r="IZ42" s="0"/>
      <c r="JA42" s="0"/>
      <c r="JB42" s="0"/>
      <c r="JC42" s="0"/>
      <c r="JD42" s="0"/>
      <c r="JE42" s="0"/>
      <c r="JF42" s="0"/>
      <c r="JG42" s="0"/>
      <c r="JH42" s="0"/>
      <c r="JI42" s="0"/>
      <c r="JJ42" s="0"/>
      <c r="JK42" s="0"/>
      <c r="JL42" s="0"/>
      <c r="JM42" s="0"/>
      <c r="JN42" s="0"/>
      <c r="JO42" s="0"/>
      <c r="JP42" s="0"/>
      <c r="JQ42" s="0"/>
      <c r="JR42" s="0"/>
      <c r="JS42" s="0"/>
      <c r="JT42" s="0"/>
      <c r="JU42" s="0"/>
      <c r="JV42" s="0"/>
      <c r="JW42" s="0"/>
      <c r="JX42" s="0"/>
      <c r="JY42" s="0"/>
      <c r="JZ42" s="0"/>
      <c r="KA42" s="0"/>
      <c r="KB42" s="0"/>
      <c r="KC42" s="0"/>
      <c r="KD42" s="0"/>
      <c r="KE42" s="0"/>
      <c r="KF42" s="0"/>
      <c r="KG42" s="0"/>
      <c r="KH42" s="0"/>
      <c r="KI42" s="0"/>
      <c r="KJ42" s="0"/>
      <c r="KK42" s="0"/>
      <c r="KL42" s="0"/>
      <c r="KM42" s="0"/>
      <c r="KN42" s="0"/>
      <c r="KO42" s="0"/>
      <c r="KP42" s="0"/>
      <c r="KQ42" s="0"/>
      <c r="KR42" s="0"/>
      <c r="KS42" s="0"/>
      <c r="KT42" s="0"/>
      <c r="KU42" s="0"/>
      <c r="KV42" s="0"/>
      <c r="KW42" s="0"/>
      <c r="KX42" s="0"/>
      <c r="KY42" s="0"/>
      <c r="KZ42" s="0"/>
      <c r="LA42" s="0"/>
      <c r="LB42" s="0"/>
      <c r="LC42" s="0"/>
      <c r="LD42" s="0"/>
      <c r="LE42" s="0"/>
      <c r="LF42" s="0"/>
      <c r="LG42" s="0"/>
      <c r="LH42" s="0"/>
      <c r="LI42" s="0"/>
      <c r="LJ42" s="0"/>
      <c r="LK42" s="0"/>
      <c r="LL42" s="0"/>
      <c r="LM42" s="0"/>
      <c r="LN42" s="0"/>
      <c r="LO42" s="0"/>
      <c r="LP42" s="0"/>
      <c r="LQ42" s="0"/>
      <c r="LR42" s="0"/>
      <c r="LS42" s="0"/>
      <c r="LT42" s="0"/>
      <c r="LU42" s="0"/>
      <c r="LV42" s="0"/>
      <c r="LW42" s="0"/>
      <c r="LX42" s="0"/>
      <c r="LY42" s="0"/>
      <c r="LZ42" s="0"/>
      <c r="MA42" s="0"/>
      <c r="MB42" s="0"/>
      <c r="MC42" s="0"/>
      <c r="MD42" s="0"/>
      <c r="ME42" s="0"/>
      <c r="MF42" s="0"/>
      <c r="MG42" s="0"/>
      <c r="MH42" s="0"/>
      <c r="MI42" s="0"/>
      <c r="MJ42" s="0"/>
      <c r="MK42" s="0"/>
      <c r="ML42" s="0"/>
      <c r="MM42" s="0"/>
      <c r="MN42" s="0"/>
      <c r="MO42" s="0"/>
      <c r="MP42" s="0"/>
      <c r="MQ42" s="0"/>
      <c r="MR42" s="0"/>
      <c r="MS42" s="0"/>
      <c r="MT42" s="0"/>
      <c r="MU42" s="0"/>
      <c r="MV42" s="0"/>
      <c r="MW42" s="0"/>
      <c r="MX42" s="0"/>
      <c r="MY42" s="0"/>
      <c r="MZ42" s="0"/>
      <c r="NA42" s="0"/>
      <c r="NB42" s="0"/>
      <c r="NC42" s="0"/>
      <c r="ND42" s="0"/>
      <c r="NE42" s="0"/>
      <c r="NF42" s="0"/>
      <c r="NG42" s="0"/>
      <c r="NH42" s="0"/>
      <c r="NI42" s="0"/>
      <c r="NJ42" s="0"/>
      <c r="NK42" s="0"/>
      <c r="NL42" s="0"/>
      <c r="NM42" s="0"/>
      <c r="NN42" s="0"/>
      <c r="NO42" s="0"/>
      <c r="NP42" s="0"/>
      <c r="NQ42" s="0"/>
      <c r="NR42" s="0"/>
      <c r="NS42" s="0"/>
      <c r="NT42" s="0"/>
      <c r="NU42" s="0"/>
      <c r="NV42" s="0"/>
      <c r="NW42" s="0"/>
      <c r="NX42" s="0"/>
      <c r="NY42" s="0"/>
      <c r="NZ42" s="0"/>
      <c r="OA42" s="0"/>
      <c r="OB42" s="0"/>
      <c r="OC42" s="0"/>
      <c r="OD42" s="0"/>
      <c r="OE42" s="0"/>
      <c r="OF42" s="0"/>
      <c r="OG42" s="0"/>
      <c r="OH42" s="0"/>
      <c r="OI42" s="0"/>
      <c r="OJ42" s="0"/>
      <c r="OK42" s="0"/>
      <c r="OL42" s="0"/>
      <c r="OM42" s="0"/>
      <c r="ON42" s="0"/>
      <c r="OO42" s="0"/>
      <c r="OP42" s="0"/>
      <c r="OQ42" s="0"/>
      <c r="OR42" s="0"/>
      <c r="OS42" s="0"/>
      <c r="OT42" s="0"/>
      <c r="OU42" s="0"/>
      <c r="OV42" s="0"/>
      <c r="OW42" s="0"/>
      <c r="OX42" s="0"/>
      <c r="OY42" s="0"/>
      <c r="OZ42" s="0"/>
      <c r="PA42" s="0"/>
      <c r="PB42" s="0"/>
      <c r="PC42" s="0"/>
      <c r="PD42" s="0"/>
      <c r="PE42" s="0"/>
      <c r="PF42" s="0"/>
      <c r="PG42" s="0"/>
      <c r="PH42" s="0"/>
      <c r="PI42" s="0"/>
      <c r="PJ42" s="0"/>
      <c r="PK42" s="0"/>
      <c r="PL42" s="0"/>
      <c r="PM42" s="0"/>
      <c r="PN42" s="0"/>
      <c r="PO42" s="0"/>
      <c r="PP42" s="0"/>
      <c r="PQ42" s="0"/>
      <c r="PR42" s="0"/>
      <c r="PS42" s="0"/>
      <c r="PT42" s="0"/>
      <c r="PU42" s="0"/>
      <c r="PV42" s="0"/>
      <c r="PW42" s="0"/>
      <c r="PX42" s="0"/>
      <c r="PY42" s="0"/>
      <c r="PZ42" s="0"/>
      <c r="QA42" s="0"/>
      <c r="QB42" s="0"/>
      <c r="QC42" s="0"/>
      <c r="QD42" s="0"/>
      <c r="QE42" s="0"/>
      <c r="QF42" s="0"/>
      <c r="QG42" s="0"/>
      <c r="QH42" s="0"/>
      <c r="QI42" s="0"/>
      <c r="QJ42" s="0"/>
      <c r="QK42" s="0"/>
      <c r="QL42" s="0"/>
      <c r="QM42" s="0"/>
      <c r="QN42" s="0"/>
      <c r="QO42" s="0"/>
      <c r="QP42" s="0"/>
      <c r="QQ42" s="0"/>
      <c r="QR42" s="0"/>
      <c r="QS42" s="0"/>
      <c r="QT42" s="0"/>
      <c r="QU42" s="0"/>
      <c r="QV42" s="0"/>
      <c r="QW42" s="0"/>
      <c r="QX42" s="0"/>
      <c r="QY42" s="0"/>
      <c r="QZ42" s="0"/>
      <c r="RA42" s="0"/>
      <c r="RB42" s="0"/>
      <c r="RC42" s="0"/>
      <c r="RD42" s="0"/>
      <c r="RE42" s="0"/>
      <c r="RF42" s="0"/>
      <c r="RG42" s="0"/>
      <c r="RH42" s="0"/>
      <c r="RI42" s="0"/>
      <c r="RJ42" s="0"/>
      <c r="RK42" s="0"/>
      <c r="RL42" s="0"/>
      <c r="RM42" s="0"/>
      <c r="RN42" s="0"/>
      <c r="RO42" s="0"/>
      <c r="RP42" s="0"/>
      <c r="RQ42" s="0"/>
      <c r="RR42" s="0"/>
      <c r="RS42" s="0"/>
      <c r="RT42" s="0"/>
      <c r="RU42" s="0"/>
      <c r="RV42" s="0"/>
      <c r="RW42" s="0"/>
      <c r="RX42" s="0"/>
      <c r="RY42" s="0"/>
      <c r="RZ42" s="0"/>
      <c r="SA42" s="0"/>
      <c r="SB42" s="0"/>
      <c r="SC42" s="0"/>
      <c r="SD42" s="0"/>
      <c r="SE42" s="0"/>
      <c r="SF42" s="0"/>
      <c r="SG42" s="0"/>
      <c r="SH42" s="0"/>
      <c r="SI42" s="0"/>
      <c r="SJ42" s="0"/>
      <c r="SK42" s="0"/>
      <c r="SL42" s="0"/>
      <c r="SM42" s="0"/>
      <c r="SN42" s="0"/>
      <c r="SO42" s="0"/>
      <c r="SP42" s="0"/>
      <c r="SQ42" s="0"/>
      <c r="SR42" s="0"/>
      <c r="SS42" s="0"/>
      <c r="ST42" s="0"/>
      <c r="SU42" s="0"/>
      <c r="SV42" s="0"/>
      <c r="SW42" s="0"/>
      <c r="SX42" s="0"/>
      <c r="SY42" s="0"/>
      <c r="SZ42" s="0"/>
      <c r="TA42" s="0"/>
      <c r="TB42" s="0"/>
      <c r="TC42" s="0"/>
      <c r="TD42" s="0"/>
      <c r="TE42" s="0"/>
      <c r="TF42" s="0"/>
      <c r="TG42" s="0"/>
      <c r="TH42" s="0"/>
      <c r="TI42" s="0"/>
      <c r="TJ42" s="0"/>
      <c r="TK42" s="0"/>
      <c r="TL42" s="0"/>
      <c r="TM42" s="0"/>
      <c r="TN42" s="0"/>
      <c r="TO42" s="0"/>
      <c r="TP42" s="0"/>
      <c r="TQ42" s="0"/>
      <c r="TR42" s="0"/>
      <c r="TS42" s="0"/>
      <c r="TT42" s="0"/>
      <c r="TU42" s="0"/>
      <c r="TV42" s="0"/>
      <c r="TW42" s="0"/>
      <c r="TX42" s="0"/>
      <c r="TY42" s="0"/>
      <c r="TZ42" s="0"/>
      <c r="UA42" s="0"/>
      <c r="UB42" s="0"/>
      <c r="UC42" s="0"/>
      <c r="UD42" s="0"/>
      <c r="UE42" s="0"/>
      <c r="UF42" s="0"/>
      <c r="UG42" s="0"/>
      <c r="UH42" s="0"/>
      <c r="UI42" s="0"/>
      <c r="UJ42" s="0"/>
      <c r="UK42" s="0"/>
      <c r="UL42" s="0"/>
      <c r="UM42" s="0"/>
      <c r="UN42" s="0"/>
      <c r="UO42" s="0"/>
      <c r="UP42" s="0"/>
      <c r="UQ42" s="0"/>
      <c r="UR42" s="0"/>
      <c r="US42" s="0"/>
      <c r="UT42" s="0"/>
      <c r="UU42" s="0"/>
      <c r="UV42" s="0"/>
      <c r="UW42" s="0"/>
      <c r="UX42" s="0"/>
      <c r="UY42" s="0"/>
      <c r="UZ42" s="0"/>
      <c r="VA42" s="0"/>
      <c r="VB42" s="0"/>
      <c r="VC42" s="0"/>
      <c r="VD42" s="0"/>
      <c r="VE42" s="0"/>
      <c r="VF42" s="0"/>
      <c r="VG42" s="0"/>
      <c r="VH42" s="0"/>
      <c r="VI42" s="0"/>
      <c r="VJ42" s="0"/>
      <c r="VK42" s="0"/>
      <c r="VL42" s="0"/>
      <c r="VM42" s="0"/>
      <c r="VN42" s="0"/>
      <c r="VO42" s="0"/>
      <c r="VP42" s="0"/>
      <c r="VQ42" s="0"/>
      <c r="VR42" s="0"/>
      <c r="VS42" s="0"/>
      <c r="VT42" s="0"/>
      <c r="VU42" s="0"/>
      <c r="VV42" s="0"/>
      <c r="VW42" s="0"/>
      <c r="VX42" s="0"/>
      <c r="VY42" s="0"/>
      <c r="VZ42" s="0"/>
      <c r="WA42" s="0"/>
      <c r="WB42" s="0"/>
      <c r="WC42" s="0"/>
      <c r="WD42" s="0"/>
      <c r="WE42" s="0"/>
      <c r="WF42" s="0"/>
      <c r="WG42" s="0"/>
      <c r="WH42" s="0"/>
      <c r="WI42" s="0"/>
      <c r="WJ42" s="0"/>
      <c r="WK42" s="0"/>
      <c r="WL42" s="0"/>
      <c r="WM42" s="0"/>
      <c r="WN42" s="0"/>
      <c r="WO42" s="0"/>
      <c r="WP42" s="0"/>
      <c r="WQ42" s="0"/>
      <c r="WR42" s="0"/>
      <c r="WS42" s="0"/>
      <c r="WT42" s="0"/>
      <c r="WU42" s="0"/>
      <c r="WV42" s="0"/>
      <c r="WW42" s="0"/>
      <c r="WX42" s="0"/>
      <c r="WY42" s="0"/>
      <c r="WZ42" s="0"/>
      <c r="XA42" s="0"/>
      <c r="XB42" s="0"/>
      <c r="XC42" s="0"/>
      <c r="XD42" s="0"/>
      <c r="XE42" s="0"/>
      <c r="XF42" s="0"/>
      <c r="XG42" s="0"/>
      <c r="XH42" s="0"/>
      <c r="XI42" s="0"/>
      <c r="XJ42" s="0"/>
      <c r="XK42" s="0"/>
      <c r="XL42" s="0"/>
      <c r="XM42" s="0"/>
      <c r="XN42" s="0"/>
      <c r="XO42" s="0"/>
      <c r="XP42" s="0"/>
      <c r="XQ42" s="0"/>
      <c r="XR42" s="0"/>
      <c r="XS42" s="0"/>
      <c r="XT42" s="0"/>
      <c r="XU42" s="0"/>
      <c r="XV42" s="0"/>
      <c r="XW42" s="0"/>
      <c r="XX42" s="0"/>
      <c r="XY42" s="0"/>
      <c r="XZ42" s="0"/>
      <c r="YA42" s="0"/>
      <c r="YB42" s="0"/>
      <c r="YC42" s="0"/>
      <c r="YD42" s="0"/>
      <c r="YE42" s="0"/>
      <c r="YF42" s="0"/>
      <c r="YG42" s="0"/>
      <c r="YH42" s="0"/>
      <c r="YI42" s="0"/>
      <c r="YJ42" s="0"/>
      <c r="YK42" s="0"/>
      <c r="YL42" s="0"/>
      <c r="YM42" s="0"/>
      <c r="YN42" s="0"/>
      <c r="YO42" s="0"/>
      <c r="YP42" s="0"/>
      <c r="YQ42" s="0"/>
      <c r="YR42" s="0"/>
      <c r="YS42" s="0"/>
      <c r="YT42" s="0"/>
      <c r="YU42" s="0"/>
      <c r="YV42" s="0"/>
      <c r="YW42" s="0"/>
      <c r="YX42" s="0"/>
      <c r="YY42" s="0"/>
      <c r="YZ42" s="0"/>
      <c r="ZA42" s="0"/>
      <c r="ZB42" s="0"/>
      <c r="ZC42" s="0"/>
      <c r="ZD42" s="0"/>
      <c r="ZE42" s="0"/>
      <c r="ZF42" s="0"/>
      <c r="ZG42" s="0"/>
      <c r="ZH42" s="0"/>
      <c r="ZI42" s="0"/>
      <c r="ZJ42" s="0"/>
      <c r="ZK42" s="0"/>
      <c r="ZL42" s="0"/>
      <c r="ZM42" s="0"/>
      <c r="ZN42" s="0"/>
      <c r="ZO42" s="0"/>
      <c r="ZP42" s="0"/>
      <c r="ZQ42" s="0"/>
      <c r="ZR42" s="0"/>
      <c r="ZS42" s="0"/>
      <c r="ZT42" s="0"/>
      <c r="ZU42" s="0"/>
      <c r="ZV42" s="0"/>
      <c r="ZW42" s="0"/>
      <c r="ZX42" s="0"/>
      <c r="ZY42" s="0"/>
      <c r="ZZ42" s="0"/>
      <c r="AAA42" s="0"/>
      <c r="AAB42" s="0"/>
      <c r="AAC42" s="0"/>
      <c r="AAD42" s="0"/>
      <c r="AAE42" s="0"/>
      <c r="AAF42" s="0"/>
      <c r="AAG42" s="0"/>
      <c r="AAH42" s="0"/>
      <c r="AAI42" s="0"/>
      <c r="AAJ42" s="0"/>
      <c r="AAK42" s="0"/>
      <c r="AAL42" s="0"/>
      <c r="AAM42" s="0"/>
      <c r="AAN42" s="0"/>
      <c r="AAO42" s="0"/>
      <c r="AAP42" s="0"/>
      <c r="AAQ42" s="0"/>
      <c r="AAR42" s="0"/>
      <c r="AAS42" s="0"/>
      <c r="AAT42" s="0"/>
      <c r="AAU42" s="0"/>
      <c r="AAV42" s="0"/>
      <c r="AAW42" s="0"/>
      <c r="AAX42" s="0"/>
      <c r="AAY42" s="0"/>
      <c r="AAZ42" s="0"/>
      <c r="ABA42" s="0"/>
      <c r="ABB42" s="0"/>
      <c r="ABC42" s="0"/>
      <c r="ABD42" s="0"/>
      <c r="ABE42" s="0"/>
      <c r="ABF42" s="0"/>
      <c r="ABG42" s="0"/>
      <c r="ABH42" s="0"/>
      <c r="ABI42" s="0"/>
      <c r="ABJ42" s="0"/>
      <c r="ABK42" s="0"/>
      <c r="ABL42" s="0"/>
      <c r="ABM42" s="0"/>
      <c r="ABN42" s="0"/>
      <c r="ABO42" s="0"/>
      <c r="ABP42" s="0"/>
      <c r="ABQ42" s="0"/>
      <c r="ABR42" s="0"/>
      <c r="ABS42" s="0"/>
      <c r="ABT42" s="0"/>
      <c r="ABU42" s="0"/>
      <c r="ABV42" s="0"/>
      <c r="ABW42" s="0"/>
      <c r="ABX42" s="0"/>
      <c r="ABY42" s="0"/>
      <c r="ABZ42" s="0"/>
      <c r="ACA42" s="0"/>
      <c r="ACB42" s="0"/>
      <c r="ACC42" s="0"/>
      <c r="ACD42" s="0"/>
      <c r="ACE42" s="0"/>
      <c r="ACF42" s="0"/>
      <c r="ACG42" s="0"/>
      <c r="ACH42" s="0"/>
      <c r="ACI42" s="0"/>
      <c r="ACJ42" s="0"/>
      <c r="ACK42" s="0"/>
      <c r="ACL42" s="0"/>
      <c r="ACM42" s="0"/>
      <c r="ACN42" s="0"/>
      <c r="ACO42" s="0"/>
      <c r="ACP42" s="0"/>
      <c r="ACQ42" s="0"/>
      <c r="ACR42" s="0"/>
      <c r="ACS42" s="0"/>
      <c r="ACT42" s="0"/>
      <c r="ACU42" s="0"/>
      <c r="ACV42" s="0"/>
      <c r="ACW42" s="0"/>
      <c r="ACX42" s="0"/>
      <c r="ACY42" s="0"/>
      <c r="ACZ42" s="0"/>
      <c r="ADA42" s="0"/>
      <c r="ADB42" s="0"/>
      <c r="ADC42" s="0"/>
      <c r="ADD42" s="0"/>
      <c r="ADE42" s="0"/>
      <c r="ADF42" s="0"/>
      <c r="ADG42" s="0"/>
      <c r="ADH42" s="0"/>
      <c r="ADI42" s="0"/>
      <c r="ADJ42" s="0"/>
      <c r="ADK42" s="0"/>
      <c r="ADL42" s="0"/>
      <c r="ADM42" s="0"/>
      <c r="ADN42" s="0"/>
      <c r="ADO42" s="0"/>
      <c r="ADP42" s="0"/>
      <c r="ADQ42" s="0"/>
      <c r="ADR42" s="0"/>
      <c r="ADS42" s="0"/>
      <c r="ADT42" s="0"/>
      <c r="ADU42" s="0"/>
      <c r="ADV42" s="0"/>
      <c r="ADW42" s="0"/>
      <c r="ADX42" s="0"/>
      <c r="ADY42" s="0"/>
      <c r="ADZ42" s="0"/>
      <c r="AEA42" s="0"/>
      <c r="AEB42" s="0"/>
      <c r="AEC42" s="0"/>
      <c r="AED42" s="0"/>
      <c r="AEE42" s="0"/>
      <c r="AEF42" s="0"/>
      <c r="AEG42" s="0"/>
      <c r="AEH42" s="0"/>
      <c r="AEI42" s="0"/>
      <c r="AEJ42" s="0"/>
      <c r="AEK42" s="0"/>
      <c r="AEL42" s="0"/>
      <c r="AEM42" s="0"/>
      <c r="AEN42" s="0"/>
      <c r="AEO42" s="0"/>
      <c r="AEP42" s="0"/>
      <c r="AEQ42" s="0"/>
      <c r="AER42" s="0"/>
      <c r="AES42" s="0"/>
      <c r="AET42" s="0"/>
      <c r="AEU42" s="0"/>
      <c r="AEV42" s="0"/>
      <c r="AEW42" s="0"/>
      <c r="AEX42" s="0"/>
      <c r="AEY42" s="0"/>
      <c r="AEZ42" s="0"/>
      <c r="AFA42" s="0"/>
      <c r="AFB42" s="0"/>
      <c r="AFC42" s="0"/>
      <c r="AFD42" s="0"/>
      <c r="AFE42" s="0"/>
      <c r="AFF42" s="0"/>
      <c r="AFG42" s="0"/>
      <c r="AFH42" s="0"/>
      <c r="AFI42" s="0"/>
      <c r="AFJ42" s="0"/>
      <c r="AFK42" s="0"/>
      <c r="AFL42" s="0"/>
      <c r="AFM42" s="0"/>
      <c r="AFN42" s="0"/>
      <c r="AFO42" s="0"/>
      <c r="AFP42" s="0"/>
      <c r="AFQ42" s="0"/>
      <c r="AFR42" s="0"/>
      <c r="AFS42" s="0"/>
      <c r="AFT42" s="0"/>
      <c r="AFU42" s="0"/>
      <c r="AFV42" s="0"/>
      <c r="AFW42" s="0"/>
      <c r="AFX42" s="0"/>
      <c r="AFY42" s="0"/>
      <c r="AFZ42" s="0"/>
      <c r="AGA42" s="0"/>
      <c r="AGB42" s="0"/>
      <c r="AGC42" s="0"/>
      <c r="AGD42" s="0"/>
      <c r="AGE42" s="0"/>
      <c r="AGF42" s="0"/>
      <c r="AGG42" s="0"/>
      <c r="AGH42" s="0"/>
      <c r="AGI42" s="0"/>
      <c r="AGJ42" s="0"/>
      <c r="AGK42" s="0"/>
      <c r="AGL42" s="0"/>
      <c r="AGM42" s="0"/>
      <c r="AGN42" s="0"/>
      <c r="AGO42" s="0"/>
      <c r="AGP42" s="0"/>
      <c r="AGQ42" s="0"/>
      <c r="AGR42" s="0"/>
      <c r="AGS42" s="0"/>
      <c r="AGT42" s="0"/>
      <c r="AGU42" s="0"/>
      <c r="AGV42" s="0"/>
      <c r="AGW42" s="0"/>
      <c r="AGX42" s="0"/>
      <c r="AGY42" s="0"/>
      <c r="AGZ42" s="0"/>
      <c r="AHA42" s="0"/>
      <c r="AHB42" s="0"/>
      <c r="AHC42" s="0"/>
      <c r="AHD42" s="0"/>
      <c r="AHE42" s="0"/>
      <c r="AHF42" s="0"/>
      <c r="AHG42" s="0"/>
      <c r="AHH42" s="0"/>
      <c r="AHI42" s="0"/>
      <c r="AHJ42" s="0"/>
      <c r="AHK42" s="0"/>
      <c r="AHL42" s="0"/>
      <c r="AHM42" s="0"/>
      <c r="AHN42" s="0"/>
      <c r="AHO42" s="0"/>
      <c r="AHP42" s="0"/>
      <c r="AHQ42" s="0"/>
      <c r="AHR42" s="0"/>
      <c r="AHS42" s="0"/>
      <c r="AHT42" s="0"/>
      <c r="AHU42" s="0"/>
      <c r="AHV42" s="0"/>
      <c r="AHW42" s="0"/>
      <c r="AHX42" s="0"/>
      <c r="AHY42" s="0"/>
      <c r="AHZ42" s="0"/>
      <c r="AIA42" s="0"/>
      <c r="AIB42" s="0"/>
      <c r="AIC42" s="0"/>
      <c r="AID42" s="0"/>
      <c r="AIE42" s="0"/>
      <c r="AIF42" s="0"/>
      <c r="AIG42" s="0"/>
      <c r="AIH42" s="0"/>
      <c r="AII42" s="0"/>
      <c r="AIJ42" s="0"/>
      <c r="AIK42" s="0"/>
      <c r="AIL42" s="0"/>
      <c r="AIM42" s="0"/>
      <c r="AIN42" s="0"/>
      <c r="AIO42" s="0"/>
      <c r="AIP42" s="0"/>
      <c r="AIQ42" s="0"/>
      <c r="AIR42" s="0"/>
      <c r="AIS42" s="0"/>
      <c r="AIT42" s="0"/>
      <c r="AIU42" s="0"/>
      <c r="AIV42" s="0"/>
      <c r="AIW42" s="0"/>
      <c r="AIX42" s="0"/>
      <c r="AIY42" s="0"/>
      <c r="AIZ42" s="0"/>
      <c r="AJA42" s="0"/>
      <c r="AJB42" s="0"/>
      <c r="AJC42" s="0"/>
      <c r="AJD42" s="0"/>
      <c r="AJE42" s="0"/>
      <c r="AJF42" s="0"/>
      <c r="AJG42" s="0"/>
      <c r="AJH42" s="0"/>
      <c r="AJI42" s="0"/>
      <c r="AJJ42" s="0"/>
      <c r="AJK42" s="0"/>
      <c r="AJL42" s="0"/>
      <c r="AJM42" s="0"/>
      <c r="AJN42" s="0"/>
      <c r="AJO42" s="0"/>
      <c r="AJP42" s="0"/>
      <c r="AJQ42" s="0"/>
      <c r="AJR42" s="0"/>
      <c r="AJS42" s="0"/>
      <c r="AJT42" s="0"/>
      <c r="AJU42" s="0"/>
      <c r="AJV42" s="0"/>
      <c r="AJW42" s="0"/>
      <c r="AJX42" s="0"/>
      <c r="AJY42" s="0"/>
      <c r="AJZ42" s="0"/>
      <c r="AKA42" s="0"/>
      <c r="AKB42" s="0"/>
      <c r="AKC42" s="0"/>
      <c r="AKD42" s="0"/>
      <c r="AKE42" s="0"/>
      <c r="AKF42" s="0"/>
      <c r="AKG42" s="0"/>
      <c r="AKH42" s="0"/>
      <c r="AKI42" s="0"/>
      <c r="AKJ42" s="0"/>
      <c r="AKK42" s="0"/>
      <c r="AKL42" s="0"/>
      <c r="AKM42" s="0"/>
      <c r="AKN42" s="0"/>
      <c r="AKO42" s="0"/>
      <c r="AKP42" s="0"/>
      <c r="AKQ42" s="0"/>
      <c r="AKR42" s="0"/>
      <c r="AKS42" s="0"/>
      <c r="AKT42" s="0"/>
      <c r="AKU42" s="0"/>
      <c r="AKV42" s="0"/>
      <c r="AKW42" s="0"/>
      <c r="AKX42" s="0"/>
      <c r="AKY42" s="0"/>
      <c r="AKZ42" s="0"/>
      <c r="ALA42" s="0"/>
      <c r="ALB42" s="0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customFormat="false" ht="15" hidden="false" customHeight="false" outlineLevel="0" collapsed="false">
      <c r="A43" s="38" t="s">
        <v>73</v>
      </c>
      <c r="B43" s="78" t="n">
        <v>40960</v>
      </c>
      <c r="C43" s="75" t="n">
        <f aca="false">dw!C43</f>
        <v>2.93150684931507</v>
      </c>
      <c r="D43" s="28" t="s">
        <v>71</v>
      </c>
      <c r="E43" s="39"/>
      <c r="F43" s="39"/>
      <c r="G43" s="40"/>
      <c r="H43" s="76" t="n">
        <f aca="false">(dw!K43*100)/dw!$AB43</f>
        <v>2.29694791287179</v>
      </c>
      <c r="I43" s="76" t="n">
        <f aca="false">(dw!L43*100)/dw!$AB43</f>
        <v>0.567341327597603</v>
      </c>
      <c r="J43" s="76" t="n">
        <f aca="false">(dw!M43*100)/dw!$AB43</f>
        <v>6.63538409573038</v>
      </c>
      <c r="K43" s="76" t="n">
        <f aca="false">(dw!N43*100)/dw!$AB43</f>
        <v>3.52998888625569</v>
      </c>
      <c r="L43" s="76" t="n">
        <f aca="false">(dw!O43*100)/dw!$AB43</f>
        <v>0</v>
      </c>
      <c r="M43" s="76" t="n">
        <f aca="false">(dw!P43*100)/dw!$AB43</f>
        <v>8.45545620403432</v>
      </c>
      <c r="N43" s="76" t="n">
        <f aca="false">(dw!Q43*100)/dw!$AB43</f>
        <v>0</v>
      </c>
      <c r="O43" s="76" t="n">
        <f aca="false">(dw!R43*100)/dw!$AB43</f>
        <v>11.3215479309568</v>
      </c>
      <c r="P43" s="76" t="n">
        <f aca="false">(dw!S43*100)/dw!$AB43</f>
        <v>5.86088080256872</v>
      </c>
      <c r="Q43" s="76" t="n">
        <f aca="false">(dw!T43*100)/dw!$AB43</f>
        <v>7.75830176950811</v>
      </c>
      <c r="R43" s="76" t="n">
        <f aca="false">(dw!U43*100)/dw!$AB43</f>
        <v>0.282945573377697</v>
      </c>
      <c r="S43" s="76" t="n">
        <f aca="false">(dw!V43*100)/dw!$AB43</f>
        <v>0.0523487808831673</v>
      </c>
      <c r="T43" s="76" t="n">
        <f aca="false">(dw!W43*100)/dw!$AB43</f>
        <v>0.490488628689262</v>
      </c>
      <c r="U43" s="76" t="n">
        <f aca="false">(dw!X43*100)/dw!$AB43</f>
        <v>21.0561066608718</v>
      </c>
      <c r="V43" s="76" t="n">
        <f aca="false">(dw!Y43*100)/dw!$AB43</f>
        <v>1.48407480650113</v>
      </c>
      <c r="W43" s="76" t="n">
        <f aca="false">(dw!Z43*100)/dw!$AB43</f>
        <v>30.2081866201534</v>
      </c>
      <c r="X43" s="76" t="n">
        <f aca="false">(dw!AA43*100)/dw!$AB43</f>
        <v>0</v>
      </c>
      <c r="Y43" s="76" t="n">
        <f aca="false">SUM(H43:X43)</f>
        <v>100</v>
      </c>
      <c r="Z43" s="77" t="n">
        <f aca="false">SUM(H43:L43)</f>
        <v>13.0296622224555</v>
      </c>
      <c r="AA43" s="77" t="n">
        <f aca="false">SUM(M43:R43)</f>
        <v>33.6791322804457</v>
      </c>
      <c r="AB43" s="77" t="n">
        <f aca="false">(I43)/(H43+I43)</f>
        <v>0.198074035115472</v>
      </c>
      <c r="AC43" s="77" t="n">
        <f aca="false">U43/(Z43+U43)</f>
        <v>0.617738937705795</v>
      </c>
      <c r="AD43" s="77" t="n">
        <f aca="false">U43/(U43+AA43)</f>
        <v>0.384690138713862</v>
      </c>
      <c r="AE43" s="77" t="n">
        <f aca="false">Z43/(Z43+AA43)</f>
        <v>0.278955223767254</v>
      </c>
      <c r="AF43" s="77" t="n">
        <f aca="false">(H43+I43)/(H43+I43+V43)</f>
        <v>0.658705023206354</v>
      </c>
      <c r="AG43" s="77" t="n">
        <f aca="false">(H43)/V43</f>
        <v>1.54773054755043</v>
      </c>
      <c r="AH43" s="77" t="n">
        <f aca="false">(H43+I43)/(V43+U43)</f>
        <v>0.127074808364585</v>
      </c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  <c r="IX43" s="0"/>
      <c r="IY43" s="0"/>
      <c r="IZ43" s="0"/>
      <c r="JA43" s="0"/>
      <c r="JB43" s="0"/>
      <c r="JC43" s="0"/>
      <c r="JD43" s="0"/>
      <c r="JE43" s="0"/>
      <c r="JF43" s="0"/>
      <c r="JG43" s="0"/>
      <c r="JH43" s="0"/>
      <c r="JI43" s="0"/>
      <c r="JJ43" s="0"/>
      <c r="JK43" s="0"/>
      <c r="JL43" s="0"/>
      <c r="JM43" s="0"/>
      <c r="JN43" s="0"/>
      <c r="JO43" s="0"/>
      <c r="JP43" s="0"/>
      <c r="JQ43" s="0"/>
      <c r="JR43" s="0"/>
      <c r="JS43" s="0"/>
      <c r="JT43" s="0"/>
      <c r="JU43" s="0"/>
      <c r="JV43" s="0"/>
      <c r="JW43" s="0"/>
      <c r="JX43" s="0"/>
      <c r="JY43" s="0"/>
      <c r="JZ43" s="0"/>
      <c r="KA43" s="0"/>
      <c r="KB43" s="0"/>
      <c r="KC43" s="0"/>
      <c r="KD43" s="0"/>
      <c r="KE43" s="0"/>
      <c r="KF43" s="0"/>
      <c r="KG43" s="0"/>
      <c r="KH43" s="0"/>
      <c r="KI43" s="0"/>
      <c r="KJ43" s="0"/>
      <c r="KK43" s="0"/>
      <c r="KL43" s="0"/>
      <c r="KM43" s="0"/>
      <c r="KN43" s="0"/>
      <c r="KO43" s="0"/>
      <c r="KP43" s="0"/>
      <c r="KQ43" s="0"/>
      <c r="KR43" s="0"/>
      <c r="KS43" s="0"/>
      <c r="KT43" s="0"/>
      <c r="KU43" s="0"/>
      <c r="KV43" s="0"/>
      <c r="KW43" s="0"/>
      <c r="KX43" s="0"/>
      <c r="KY43" s="0"/>
      <c r="KZ43" s="0"/>
      <c r="LA43" s="0"/>
      <c r="LB43" s="0"/>
      <c r="LC43" s="0"/>
      <c r="LD43" s="0"/>
      <c r="LE43" s="0"/>
      <c r="LF43" s="0"/>
      <c r="LG43" s="0"/>
      <c r="LH43" s="0"/>
      <c r="LI43" s="0"/>
      <c r="LJ43" s="0"/>
      <c r="LK43" s="0"/>
      <c r="LL43" s="0"/>
      <c r="LM43" s="0"/>
      <c r="LN43" s="0"/>
      <c r="LO43" s="0"/>
      <c r="LP43" s="0"/>
      <c r="LQ43" s="0"/>
      <c r="LR43" s="0"/>
      <c r="LS43" s="0"/>
      <c r="LT43" s="0"/>
      <c r="LU43" s="0"/>
      <c r="LV43" s="0"/>
      <c r="LW43" s="0"/>
      <c r="LX43" s="0"/>
      <c r="LY43" s="0"/>
      <c r="LZ43" s="0"/>
      <c r="MA43" s="0"/>
      <c r="MB43" s="0"/>
      <c r="MC43" s="0"/>
      <c r="MD43" s="0"/>
      <c r="ME43" s="0"/>
      <c r="MF43" s="0"/>
      <c r="MG43" s="0"/>
      <c r="MH43" s="0"/>
      <c r="MI43" s="0"/>
      <c r="MJ43" s="0"/>
      <c r="MK43" s="0"/>
      <c r="ML43" s="0"/>
      <c r="MM43" s="0"/>
      <c r="MN43" s="0"/>
      <c r="MO43" s="0"/>
      <c r="MP43" s="0"/>
      <c r="MQ43" s="0"/>
      <c r="MR43" s="0"/>
      <c r="MS43" s="0"/>
      <c r="MT43" s="0"/>
      <c r="MU43" s="0"/>
      <c r="MV43" s="0"/>
      <c r="MW43" s="0"/>
      <c r="MX43" s="0"/>
      <c r="MY43" s="0"/>
      <c r="MZ43" s="0"/>
      <c r="NA43" s="0"/>
      <c r="NB43" s="0"/>
      <c r="NC43" s="0"/>
      <c r="ND43" s="0"/>
      <c r="NE43" s="0"/>
      <c r="NF43" s="0"/>
      <c r="NG43" s="0"/>
      <c r="NH43" s="0"/>
      <c r="NI43" s="0"/>
      <c r="NJ43" s="0"/>
      <c r="NK43" s="0"/>
      <c r="NL43" s="0"/>
      <c r="NM43" s="0"/>
      <c r="NN43" s="0"/>
      <c r="NO43" s="0"/>
      <c r="NP43" s="0"/>
      <c r="NQ43" s="0"/>
      <c r="NR43" s="0"/>
      <c r="NS43" s="0"/>
      <c r="NT43" s="0"/>
      <c r="NU43" s="0"/>
      <c r="NV43" s="0"/>
      <c r="NW43" s="0"/>
      <c r="NX43" s="0"/>
      <c r="NY43" s="0"/>
      <c r="NZ43" s="0"/>
      <c r="OA43" s="0"/>
      <c r="OB43" s="0"/>
      <c r="OC43" s="0"/>
      <c r="OD43" s="0"/>
      <c r="OE43" s="0"/>
      <c r="OF43" s="0"/>
      <c r="OG43" s="0"/>
      <c r="OH43" s="0"/>
      <c r="OI43" s="0"/>
      <c r="OJ43" s="0"/>
      <c r="OK43" s="0"/>
      <c r="OL43" s="0"/>
      <c r="OM43" s="0"/>
      <c r="ON43" s="0"/>
      <c r="OO43" s="0"/>
      <c r="OP43" s="0"/>
      <c r="OQ43" s="0"/>
      <c r="OR43" s="0"/>
      <c r="OS43" s="0"/>
      <c r="OT43" s="0"/>
      <c r="OU43" s="0"/>
      <c r="OV43" s="0"/>
      <c r="OW43" s="0"/>
      <c r="OX43" s="0"/>
      <c r="OY43" s="0"/>
      <c r="OZ43" s="0"/>
      <c r="PA43" s="0"/>
      <c r="PB43" s="0"/>
      <c r="PC43" s="0"/>
      <c r="PD43" s="0"/>
      <c r="PE43" s="0"/>
      <c r="PF43" s="0"/>
      <c r="PG43" s="0"/>
      <c r="PH43" s="0"/>
      <c r="PI43" s="0"/>
      <c r="PJ43" s="0"/>
      <c r="PK43" s="0"/>
      <c r="PL43" s="0"/>
      <c r="PM43" s="0"/>
      <c r="PN43" s="0"/>
      <c r="PO43" s="0"/>
      <c r="PP43" s="0"/>
      <c r="PQ43" s="0"/>
      <c r="PR43" s="0"/>
      <c r="PS43" s="0"/>
      <c r="PT43" s="0"/>
      <c r="PU43" s="0"/>
      <c r="PV43" s="0"/>
      <c r="PW43" s="0"/>
      <c r="PX43" s="0"/>
      <c r="PY43" s="0"/>
      <c r="PZ43" s="0"/>
      <c r="QA43" s="0"/>
      <c r="QB43" s="0"/>
      <c r="QC43" s="0"/>
      <c r="QD43" s="0"/>
      <c r="QE43" s="0"/>
      <c r="QF43" s="0"/>
      <c r="QG43" s="0"/>
      <c r="QH43" s="0"/>
      <c r="QI43" s="0"/>
      <c r="QJ43" s="0"/>
      <c r="QK43" s="0"/>
      <c r="QL43" s="0"/>
      <c r="QM43" s="0"/>
      <c r="QN43" s="0"/>
      <c r="QO43" s="0"/>
      <c r="QP43" s="0"/>
      <c r="QQ43" s="0"/>
      <c r="QR43" s="0"/>
      <c r="QS43" s="0"/>
      <c r="QT43" s="0"/>
      <c r="QU43" s="0"/>
      <c r="QV43" s="0"/>
      <c r="QW43" s="0"/>
      <c r="QX43" s="0"/>
      <c r="QY43" s="0"/>
      <c r="QZ43" s="0"/>
      <c r="RA43" s="0"/>
      <c r="RB43" s="0"/>
      <c r="RC43" s="0"/>
      <c r="RD43" s="0"/>
      <c r="RE43" s="0"/>
      <c r="RF43" s="0"/>
      <c r="RG43" s="0"/>
      <c r="RH43" s="0"/>
      <c r="RI43" s="0"/>
      <c r="RJ43" s="0"/>
      <c r="RK43" s="0"/>
      <c r="RL43" s="0"/>
      <c r="RM43" s="0"/>
      <c r="RN43" s="0"/>
      <c r="RO43" s="0"/>
      <c r="RP43" s="0"/>
      <c r="RQ43" s="0"/>
      <c r="RR43" s="0"/>
      <c r="RS43" s="0"/>
      <c r="RT43" s="0"/>
      <c r="RU43" s="0"/>
      <c r="RV43" s="0"/>
      <c r="RW43" s="0"/>
      <c r="RX43" s="0"/>
      <c r="RY43" s="0"/>
      <c r="RZ43" s="0"/>
      <c r="SA43" s="0"/>
      <c r="SB43" s="0"/>
      <c r="SC43" s="0"/>
      <c r="SD43" s="0"/>
      <c r="SE43" s="0"/>
      <c r="SF43" s="0"/>
      <c r="SG43" s="0"/>
      <c r="SH43" s="0"/>
      <c r="SI43" s="0"/>
      <c r="SJ43" s="0"/>
      <c r="SK43" s="0"/>
      <c r="SL43" s="0"/>
      <c r="SM43" s="0"/>
      <c r="SN43" s="0"/>
      <c r="SO43" s="0"/>
      <c r="SP43" s="0"/>
      <c r="SQ43" s="0"/>
      <c r="SR43" s="0"/>
      <c r="SS43" s="0"/>
      <c r="ST43" s="0"/>
      <c r="SU43" s="0"/>
      <c r="SV43" s="0"/>
      <c r="SW43" s="0"/>
      <c r="SX43" s="0"/>
      <c r="SY43" s="0"/>
      <c r="SZ43" s="0"/>
      <c r="TA43" s="0"/>
      <c r="TB43" s="0"/>
      <c r="TC43" s="0"/>
      <c r="TD43" s="0"/>
      <c r="TE43" s="0"/>
      <c r="TF43" s="0"/>
      <c r="TG43" s="0"/>
      <c r="TH43" s="0"/>
      <c r="TI43" s="0"/>
      <c r="TJ43" s="0"/>
      <c r="TK43" s="0"/>
      <c r="TL43" s="0"/>
      <c r="TM43" s="0"/>
      <c r="TN43" s="0"/>
      <c r="TO43" s="0"/>
      <c r="TP43" s="0"/>
      <c r="TQ43" s="0"/>
      <c r="TR43" s="0"/>
      <c r="TS43" s="0"/>
      <c r="TT43" s="0"/>
      <c r="TU43" s="0"/>
      <c r="TV43" s="0"/>
      <c r="TW43" s="0"/>
      <c r="TX43" s="0"/>
      <c r="TY43" s="0"/>
      <c r="TZ43" s="0"/>
      <c r="UA43" s="0"/>
      <c r="UB43" s="0"/>
      <c r="UC43" s="0"/>
      <c r="UD43" s="0"/>
      <c r="UE43" s="0"/>
      <c r="UF43" s="0"/>
      <c r="UG43" s="0"/>
      <c r="UH43" s="0"/>
      <c r="UI43" s="0"/>
      <c r="UJ43" s="0"/>
      <c r="UK43" s="0"/>
      <c r="UL43" s="0"/>
      <c r="UM43" s="0"/>
      <c r="UN43" s="0"/>
      <c r="UO43" s="0"/>
      <c r="UP43" s="0"/>
      <c r="UQ43" s="0"/>
      <c r="UR43" s="0"/>
      <c r="US43" s="0"/>
      <c r="UT43" s="0"/>
      <c r="UU43" s="0"/>
      <c r="UV43" s="0"/>
      <c r="UW43" s="0"/>
      <c r="UX43" s="0"/>
      <c r="UY43" s="0"/>
      <c r="UZ43" s="0"/>
      <c r="VA43" s="0"/>
      <c r="VB43" s="0"/>
      <c r="VC43" s="0"/>
      <c r="VD43" s="0"/>
      <c r="VE43" s="0"/>
      <c r="VF43" s="0"/>
      <c r="VG43" s="0"/>
      <c r="VH43" s="0"/>
      <c r="VI43" s="0"/>
      <c r="VJ43" s="0"/>
      <c r="VK43" s="0"/>
      <c r="VL43" s="0"/>
      <c r="VM43" s="0"/>
      <c r="VN43" s="0"/>
      <c r="VO43" s="0"/>
      <c r="VP43" s="0"/>
      <c r="VQ43" s="0"/>
      <c r="VR43" s="0"/>
      <c r="VS43" s="0"/>
      <c r="VT43" s="0"/>
      <c r="VU43" s="0"/>
      <c r="VV43" s="0"/>
      <c r="VW43" s="0"/>
      <c r="VX43" s="0"/>
      <c r="VY43" s="0"/>
      <c r="VZ43" s="0"/>
      <c r="WA43" s="0"/>
      <c r="WB43" s="0"/>
      <c r="WC43" s="0"/>
      <c r="WD43" s="0"/>
      <c r="WE43" s="0"/>
      <c r="WF43" s="0"/>
      <c r="WG43" s="0"/>
      <c r="WH43" s="0"/>
      <c r="WI43" s="0"/>
      <c r="WJ43" s="0"/>
      <c r="WK43" s="0"/>
      <c r="WL43" s="0"/>
      <c r="WM43" s="0"/>
      <c r="WN43" s="0"/>
      <c r="WO43" s="0"/>
      <c r="WP43" s="0"/>
      <c r="WQ43" s="0"/>
      <c r="WR43" s="0"/>
      <c r="WS43" s="0"/>
      <c r="WT43" s="0"/>
      <c r="WU43" s="0"/>
      <c r="WV43" s="0"/>
      <c r="WW43" s="0"/>
      <c r="WX43" s="0"/>
      <c r="WY43" s="0"/>
      <c r="WZ43" s="0"/>
      <c r="XA43" s="0"/>
      <c r="XB43" s="0"/>
      <c r="XC43" s="0"/>
      <c r="XD43" s="0"/>
      <c r="XE43" s="0"/>
      <c r="XF43" s="0"/>
      <c r="XG43" s="0"/>
      <c r="XH43" s="0"/>
      <c r="XI43" s="0"/>
      <c r="XJ43" s="0"/>
      <c r="XK43" s="0"/>
      <c r="XL43" s="0"/>
      <c r="XM43" s="0"/>
      <c r="XN43" s="0"/>
      <c r="XO43" s="0"/>
      <c r="XP43" s="0"/>
      <c r="XQ43" s="0"/>
      <c r="XR43" s="0"/>
      <c r="XS43" s="0"/>
      <c r="XT43" s="0"/>
      <c r="XU43" s="0"/>
      <c r="XV43" s="0"/>
      <c r="XW43" s="0"/>
      <c r="XX43" s="0"/>
      <c r="XY43" s="0"/>
      <c r="XZ43" s="0"/>
      <c r="YA43" s="0"/>
      <c r="YB43" s="0"/>
      <c r="YC43" s="0"/>
      <c r="YD43" s="0"/>
      <c r="YE43" s="0"/>
      <c r="YF43" s="0"/>
      <c r="YG43" s="0"/>
      <c r="YH43" s="0"/>
      <c r="YI43" s="0"/>
      <c r="YJ43" s="0"/>
      <c r="YK43" s="0"/>
      <c r="YL43" s="0"/>
      <c r="YM43" s="0"/>
      <c r="YN43" s="0"/>
      <c r="YO43" s="0"/>
      <c r="YP43" s="0"/>
      <c r="YQ43" s="0"/>
      <c r="YR43" s="0"/>
      <c r="YS43" s="0"/>
      <c r="YT43" s="0"/>
      <c r="YU43" s="0"/>
      <c r="YV43" s="0"/>
      <c r="YW43" s="0"/>
      <c r="YX43" s="0"/>
      <c r="YY43" s="0"/>
      <c r="YZ43" s="0"/>
      <c r="ZA43" s="0"/>
      <c r="ZB43" s="0"/>
      <c r="ZC43" s="0"/>
      <c r="ZD43" s="0"/>
      <c r="ZE43" s="0"/>
      <c r="ZF43" s="0"/>
      <c r="ZG43" s="0"/>
      <c r="ZH43" s="0"/>
      <c r="ZI43" s="0"/>
      <c r="ZJ43" s="0"/>
      <c r="ZK43" s="0"/>
      <c r="ZL43" s="0"/>
      <c r="ZM43" s="0"/>
      <c r="ZN43" s="0"/>
      <c r="ZO43" s="0"/>
      <c r="ZP43" s="0"/>
      <c r="ZQ43" s="0"/>
      <c r="ZR43" s="0"/>
      <c r="ZS43" s="0"/>
      <c r="ZT43" s="0"/>
      <c r="ZU43" s="0"/>
      <c r="ZV43" s="0"/>
      <c r="ZW43" s="0"/>
      <c r="ZX43" s="0"/>
      <c r="ZY43" s="0"/>
      <c r="ZZ43" s="0"/>
      <c r="AAA43" s="0"/>
      <c r="AAB43" s="0"/>
      <c r="AAC43" s="0"/>
      <c r="AAD43" s="0"/>
      <c r="AAE43" s="0"/>
      <c r="AAF43" s="0"/>
      <c r="AAG43" s="0"/>
      <c r="AAH43" s="0"/>
      <c r="AAI43" s="0"/>
      <c r="AAJ43" s="0"/>
      <c r="AAK43" s="0"/>
      <c r="AAL43" s="0"/>
      <c r="AAM43" s="0"/>
      <c r="AAN43" s="0"/>
      <c r="AAO43" s="0"/>
      <c r="AAP43" s="0"/>
      <c r="AAQ43" s="0"/>
      <c r="AAR43" s="0"/>
      <c r="AAS43" s="0"/>
      <c r="AAT43" s="0"/>
      <c r="AAU43" s="0"/>
      <c r="AAV43" s="0"/>
      <c r="AAW43" s="0"/>
      <c r="AAX43" s="0"/>
      <c r="AAY43" s="0"/>
      <c r="AAZ43" s="0"/>
      <c r="ABA43" s="0"/>
      <c r="ABB43" s="0"/>
      <c r="ABC43" s="0"/>
      <c r="ABD43" s="0"/>
      <c r="ABE43" s="0"/>
      <c r="ABF43" s="0"/>
      <c r="ABG43" s="0"/>
      <c r="ABH43" s="0"/>
      <c r="ABI43" s="0"/>
      <c r="ABJ43" s="0"/>
      <c r="ABK43" s="0"/>
      <c r="ABL43" s="0"/>
      <c r="ABM43" s="0"/>
      <c r="ABN43" s="0"/>
      <c r="ABO43" s="0"/>
      <c r="ABP43" s="0"/>
      <c r="ABQ43" s="0"/>
      <c r="ABR43" s="0"/>
      <c r="ABS43" s="0"/>
      <c r="ABT43" s="0"/>
      <c r="ABU43" s="0"/>
      <c r="ABV43" s="0"/>
      <c r="ABW43" s="0"/>
      <c r="ABX43" s="0"/>
      <c r="ABY43" s="0"/>
      <c r="ABZ43" s="0"/>
      <c r="ACA43" s="0"/>
      <c r="ACB43" s="0"/>
      <c r="ACC43" s="0"/>
      <c r="ACD43" s="0"/>
      <c r="ACE43" s="0"/>
      <c r="ACF43" s="0"/>
      <c r="ACG43" s="0"/>
      <c r="ACH43" s="0"/>
      <c r="ACI43" s="0"/>
      <c r="ACJ43" s="0"/>
      <c r="ACK43" s="0"/>
      <c r="ACL43" s="0"/>
      <c r="ACM43" s="0"/>
      <c r="ACN43" s="0"/>
      <c r="ACO43" s="0"/>
      <c r="ACP43" s="0"/>
      <c r="ACQ43" s="0"/>
      <c r="ACR43" s="0"/>
      <c r="ACS43" s="0"/>
      <c r="ACT43" s="0"/>
      <c r="ACU43" s="0"/>
      <c r="ACV43" s="0"/>
      <c r="ACW43" s="0"/>
      <c r="ACX43" s="0"/>
      <c r="ACY43" s="0"/>
      <c r="ACZ43" s="0"/>
      <c r="ADA43" s="0"/>
      <c r="ADB43" s="0"/>
      <c r="ADC43" s="0"/>
      <c r="ADD43" s="0"/>
      <c r="ADE43" s="0"/>
      <c r="ADF43" s="0"/>
      <c r="ADG43" s="0"/>
      <c r="ADH43" s="0"/>
      <c r="ADI43" s="0"/>
      <c r="ADJ43" s="0"/>
      <c r="ADK43" s="0"/>
      <c r="ADL43" s="0"/>
      <c r="ADM43" s="0"/>
      <c r="ADN43" s="0"/>
      <c r="ADO43" s="0"/>
      <c r="ADP43" s="0"/>
      <c r="ADQ43" s="0"/>
      <c r="ADR43" s="0"/>
      <c r="ADS43" s="0"/>
      <c r="ADT43" s="0"/>
      <c r="ADU43" s="0"/>
      <c r="ADV43" s="0"/>
      <c r="ADW43" s="0"/>
      <c r="ADX43" s="0"/>
      <c r="ADY43" s="0"/>
      <c r="ADZ43" s="0"/>
      <c r="AEA43" s="0"/>
      <c r="AEB43" s="0"/>
      <c r="AEC43" s="0"/>
      <c r="AED43" s="0"/>
      <c r="AEE43" s="0"/>
      <c r="AEF43" s="0"/>
      <c r="AEG43" s="0"/>
      <c r="AEH43" s="0"/>
      <c r="AEI43" s="0"/>
      <c r="AEJ43" s="0"/>
      <c r="AEK43" s="0"/>
      <c r="AEL43" s="0"/>
      <c r="AEM43" s="0"/>
      <c r="AEN43" s="0"/>
      <c r="AEO43" s="0"/>
      <c r="AEP43" s="0"/>
      <c r="AEQ43" s="0"/>
      <c r="AER43" s="0"/>
      <c r="AES43" s="0"/>
      <c r="AET43" s="0"/>
      <c r="AEU43" s="0"/>
      <c r="AEV43" s="0"/>
      <c r="AEW43" s="0"/>
      <c r="AEX43" s="0"/>
      <c r="AEY43" s="0"/>
      <c r="AEZ43" s="0"/>
      <c r="AFA43" s="0"/>
      <c r="AFB43" s="0"/>
      <c r="AFC43" s="0"/>
      <c r="AFD43" s="0"/>
      <c r="AFE43" s="0"/>
      <c r="AFF43" s="0"/>
      <c r="AFG43" s="0"/>
      <c r="AFH43" s="0"/>
      <c r="AFI43" s="0"/>
      <c r="AFJ43" s="0"/>
      <c r="AFK43" s="0"/>
      <c r="AFL43" s="0"/>
      <c r="AFM43" s="0"/>
      <c r="AFN43" s="0"/>
      <c r="AFO43" s="0"/>
      <c r="AFP43" s="0"/>
      <c r="AFQ43" s="0"/>
      <c r="AFR43" s="0"/>
      <c r="AFS43" s="0"/>
      <c r="AFT43" s="0"/>
      <c r="AFU43" s="0"/>
      <c r="AFV43" s="0"/>
      <c r="AFW43" s="0"/>
      <c r="AFX43" s="0"/>
      <c r="AFY43" s="0"/>
      <c r="AFZ43" s="0"/>
      <c r="AGA43" s="0"/>
      <c r="AGB43" s="0"/>
      <c r="AGC43" s="0"/>
      <c r="AGD43" s="0"/>
      <c r="AGE43" s="0"/>
      <c r="AGF43" s="0"/>
      <c r="AGG43" s="0"/>
      <c r="AGH43" s="0"/>
      <c r="AGI43" s="0"/>
      <c r="AGJ43" s="0"/>
      <c r="AGK43" s="0"/>
      <c r="AGL43" s="0"/>
      <c r="AGM43" s="0"/>
      <c r="AGN43" s="0"/>
      <c r="AGO43" s="0"/>
      <c r="AGP43" s="0"/>
      <c r="AGQ43" s="0"/>
      <c r="AGR43" s="0"/>
      <c r="AGS43" s="0"/>
      <c r="AGT43" s="0"/>
      <c r="AGU43" s="0"/>
      <c r="AGV43" s="0"/>
      <c r="AGW43" s="0"/>
      <c r="AGX43" s="0"/>
      <c r="AGY43" s="0"/>
      <c r="AGZ43" s="0"/>
      <c r="AHA43" s="0"/>
      <c r="AHB43" s="0"/>
      <c r="AHC43" s="0"/>
      <c r="AHD43" s="0"/>
      <c r="AHE43" s="0"/>
      <c r="AHF43" s="0"/>
      <c r="AHG43" s="0"/>
      <c r="AHH43" s="0"/>
      <c r="AHI43" s="0"/>
      <c r="AHJ43" s="0"/>
      <c r="AHK43" s="0"/>
      <c r="AHL43" s="0"/>
      <c r="AHM43" s="0"/>
      <c r="AHN43" s="0"/>
      <c r="AHO43" s="0"/>
      <c r="AHP43" s="0"/>
      <c r="AHQ43" s="0"/>
      <c r="AHR43" s="0"/>
      <c r="AHS43" s="0"/>
      <c r="AHT43" s="0"/>
      <c r="AHU43" s="0"/>
      <c r="AHV43" s="0"/>
      <c r="AHW43" s="0"/>
      <c r="AHX43" s="0"/>
      <c r="AHY43" s="0"/>
      <c r="AHZ43" s="0"/>
      <c r="AIA43" s="0"/>
      <c r="AIB43" s="0"/>
      <c r="AIC43" s="0"/>
      <c r="AID43" s="0"/>
      <c r="AIE43" s="0"/>
      <c r="AIF43" s="0"/>
      <c r="AIG43" s="0"/>
      <c r="AIH43" s="0"/>
      <c r="AII43" s="0"/>
      <c r="AIJ43" s="0"/>
      <c r="AIK43" s="0"/>
      <c r="AIL43" s="0"/>
      <c r="AIM43" s="0"/>
      <c r="AIN43" s="0"/>
      <c r="AIO43" s="0"/>
      <c r="AIP43" s="0"/>
      <c r="AIQ43" s="0"/>
      <c r="AIR43" s="0"/>
      <c r="AIS43" s="0"/>
      <c r="AIT43" s="0"/>
      <c r="AIU43" s="0"/>
      <c r="AIV43" s="0"/>
      <c r="AIW43" s="0"/>
      <c r="AIX43" s="0"/>
      <c r="AIY43" s="0"/>
      <c r="AIZ43" s="0"/>
      <c r="AJA43" s="0"/>
      <c r="AJB43" s="0"/>
      <c r="AJC43" s="0"/>
      <c r="AJD43" s="0"/>
      <c r="AJE43" s="0"/>
      <c r="AJF43" s="0"/>
      <c r="AJG43" s="0"/>
      <c r="AJH43" s="0"/>
      <c r="AJI43" s="0"/>
      <c r="AJJ43" s="0"/>
      <c r="AJK43" s="0"/>
      <c r="AJL43" s="0"/>
      <c r="AJM43" s="0"/>
      <c r="AJN43" s="0"/>
      <c r="AJO43" s="0"/>
      <c r="AJP43" s="0"/>
      <c r="AJQ43" s="0"/>
      <c r="AJR43" s="0"/>
      <c r="AJS43" s="0"/>
      <c r="AJT43" s="0"/>
      <c r="AJU43" s="0"/>
      <c r="AJV43" s="0"/>
      <c r="AJW43" s="0"/>
      <c r="AJX43" s="0"/>
      <c r="AJY43" s="0"/>
      <c r="AJZ43" s="0"/>
      <c r="AKA43" s="0"/>
      <c r="AKB43" s="0"/>
      <c r="AKC43" s="0"/>
      <c r="AKD43" s="0"/>
      <c r="AKE43" s="0"/>
      <c r="AKF43" s="0"/>
      <c r="AKG43" s="0"/>
      <c r="AKH43" s="0"/>
      <c r="AKI43" s="0"/>
      <c r="AKJ43" s="0"/>
      <c r="AKK43" s="0"/>
      <c r="AKL43" s="0"/>
      <c r="AKM43" s="0"/>
      <c r="AKN43" s="0"/>
      <c r="AKO43" s="0"/>
      <c r="AKP43" s="0"/>
      <c r="AKQ43" s="0"/>
      <c r="AKR43" s="0"/>
      <c r="AKS43" s="0"/>
      <c r="AKT43" s="0"/>
      <c r="AKU43" s="0"/>
      <c r="AKV43" s="0"/>
      <c r="AKW43" s="0"/>
      <c r="AKX43" s="0"/>
      <c r="AKY43" s="0"/>
      <c r="AKZ43" s="0"/>
      <c r="ALA43" s="0"/>
      <c r="ALB43" s="0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customFormat="false" ht="15" hidden="false" customHeight="false" outlineLevel="0" collapsed="false">
      <c r="A44" s="25" t="s">
        <v>74</v>
      </c>
      <c r="B44" s="74" t="n">
        <v>41048</v>
      </c>
      <c r="C44" s="75" t="n">
        <f aca="false">dw!C44</f>
        <v>3.54513682453352</v>
      </c>
      <c r="D44" s="28" t="s">
        <v>71</v>
      </c>
      <c r="E44" s="30" t="n">
        <v>0.0851</v>
      </c>
      <c r="F44" s="30" t="n">
        <v>33</v>
      </c>
      <c r="G44" s="30" t="n">
        <v>0.257878787878788</v>
      </c>
      <c r="H44" s="76" t="n">
        <f aca="false">(dw!K44*100)/dw!$AB44</f>
        <v>0.357469678430119</v>
      </c>
      <c r="I44" s="76" t="n">
        <f aca="false">(dw!L44*100)/dw!$AB44</f>
        <v>0.575982899188382</v>
      </c>
      <c r="J44" s="76" t="n">
        <f aca="false">(dw!M44*100)/dw!$AB44</f>
        <v>1.1314700735969</v>
      </c>
      <c r="K44" s="76" t="n">
        <f aca="false">(dw!N44*100)/dw!$AB44</f>
        <v>0.786368841719467</v>
      </c>
      <c r="L44" s="76" t="n">
        <f aca="false">(dw!O44*100)/dw!$AB44</f>
        <v>0</v>
      </c>
      <c r="M44" s="76" t="n">
        <f aca="false">(dw!P44*100)/dw!$AB44</f>
        <v>18.6100991827173</v>
      </c>
      <c r="N44" s="76" t="n">
        <f aca="false">(dw!Q44*100)/dw!$AB44</f>
        <v>0</v>
      </c>
      <c r="O44" s="76" t="n">
        <f aca="false">(dw!R44*100)/dw!$AB44</f>
        <v>13.8763616267082</v>
      </c>
      <c r="P44" s="76" t="n">
        <f aca="false">(dw!S44*100)/dw!$AB44</f>
        <v>11.4516416487201</v>
      </c>
      <c r="Q44" s="76" t="n">
        <f aca="false">(dw!T44*100)/dw!$AB44</f>
        <v>10.1474099054254</v>
      </c>
      <c r="R44" s="76" t="n">
        <f aca="false">(dw!U44*100)/dw!$AB44</f>
        <v>6.17284202878435</v>
      </c>
      <c r="S44" s="76" t="n">
        <f aca="false">(dw!V44*100)/dw!$AB44</f>
        <v>2.71552817663255</v>
      </c>
      <c r="T44" s="76" t="n">
        <f aca="false">(dw!W44*100)/dw!$AB44</f>
        <v>0</v>
      </c>
      <c r="U44" s="76" t="n">
        <f aca="false">(dw!X44*100)/dw!$AB44</f>
        <v>28.6892513698737</v>
      </c>
      <c r="V44" s="76" t="n">
        <f aca="false">(dw!Y44*100)/dw!$AB44</f>
        <v>0.348492782667844</v>
      </c>
      <c r="W44" s="76" t="n">
        <f aca="false">(dw!Z44*100)/dw!$AB44</f>
        <v>5.13708178553562</v>
      </c>
      <c r="X44" s="76" t="n">
        <f aca="false">(dw!AA44*100)/dw!$AB44</f>
        <v>0</v>
      </c>
      <c r="Y44" s="76" t="n">
        <f aca="false">SUM(H44:X44)</f>
        <v>100</v>
      </c>
      <c r="Z44" s="77" t="n">
        <f aca="false">SUM(H44:L44)</f>
        <v>2.85129149293486</v>
      </c>
      <c r="AA44" s="77" t="n">
        <f aca="false">SUM(M44:R44)</f>
        <v>60.2583543923554</v>
      </c>
      <c r="AB44" s="77" t="n">
        <f aca="false">(I44)/(H44+I44)</f>
        <v>0.617045700016037</v>
      </c>
      <c r="AC44" s="77" t="n">
        <f aca="false">U44/(Z44+U44)</f>
        <v>0.90959916240703</v>
      </c>
      <c r="AD44" s="77" t="n">
        <f aca="false">U44/(U44+AA44)</f>
        <v>0.322541018659509</v>
      </c>
      <c r="AE44" s="77" t="n">
        <f aca="false">Z44/(Z44+AA44)</f>
        <v>0.0451799634261528</v>
      </c>
      <c r="AF44" s="77" t="n">
        <f aca="false">(H44+I44)/(H44+I44+V44)</f>
        <v>0.728153169812166</v>
      </c>
      <c r="AG44" s="77" t="n">
        <f aca="false">(H44)/V44</f>
        <v>1.02575920136295</v>
      </c>
      <c r="AH44" s="77" t="n">
        <f aca="false">(H44+I44)/(V44+U44)</f>
        <v>0.0321461809400507</v>
      </c>
      <c r="AI44" s="0"/>
      <c r="AJ44" s="0"/>
      <c r="AK44" s="0"/>
      <c r="AL44" s="0"/>
      <c r="AM44" s="0"/>
      <c r="AN44" s="0"/>
      <c r="AO44" s="0"/>
      <c r="AP44" s="0"/>
      <c r="AQ44" s="0"/>
      <c r="AR44" s="0"/>
      <c r="AS44" s="0"/>
      <c r="AT44" s="0"/>
      <c r="AU44" s="0"/>
      <c r="AV44" s="0"/>
      <c r="AW44" s="0"/>
      <c r="AX44" s="0"/>
      <c r="AY44" s="0"/>
      <c r="AZ44" s="0"/>
      <c r="BA44" s="0"/>
      <c r="BB44" s="0"/>
      <c r="BC44" s="0"/>
      <c r="BD44" s="0"/>
      <c r="BE44" s="0"/>
      <c r="BF44" s="0"/>
      <c r="BG44" s="0"/>
      <c r="BH44" s="0"/>
      <c r="BI44" s="0"/>
      <c r="BJ44" s="0"/>
      <c r="BK44" s="0"/>
      <c r="BL44" s="0"/>
      <c r="BM44" s="0"/>
      <c r="BN44" s="0"/>
      <c r="BO44" s="0"/>
      <c r="BP44" s="0"/>
      <c r="BQ44" s="0"/>
      <c r="BR44" s="0"/>
      <c r="BS44" s="0"/>
      <c r="BT44" s="0"/>
      <c r="BU44" s="0"/>
      <c r="BV44" s="0"/>
      <c r="BW44" s="0"/>
      <c r="BX44" s="0"/>
      <c r="BY44" s="0"/>
      <c r="BZ44" s="0"/>
      <c r="CA44" s="0"/>
      <c r="CB44" s="0"/>
      <c r="CC44" s="0"/>
      <c r="CD44" s="0"/>
      <c r="CE44" s="0"/>
      <c r="CF44" s="0"/>
      <c r="CG44" s="0"/>
      <c r="CH44" s="0"/>
      <c r="CI44" s="0"/>
      <c r="CJ44" s="0"/>
      <c r="CK44" s="0"/>
      <c r="CL44" s="0"/>
      <c r="CM44" s="0"/>
      <c r="CN44" s="0"/>
      <c r="CO44" s="0"/>
      <c r="CP44" s="0"/>
      <c r="CQ44" s="0"/>
      <c r="CR44" s="0"/>
      <c r="CS44" s="0"/>
      <c r="CT44" s="0"/>
      <c r="CU44" s="0"/>
      <c r="CV44" s="0"/>
      <c r="CW44" s="0"/>
      <c r="CX44" s="0"/>
      <c r="CY44" s="0"/>
      <c r="CZ44" s="0"/>
      <c r="DA44" s="0"/>
      <c r="DB44" s="0"/>
      <c r="DC44" s="0"/>
      <c r="DD44" s="0"/>
      <c r="DE44" s="0"/>
      <c r="DF44" s="0"/>
      <c r="DG44" s="0"/>
      <c r="DH44" s="0"/>
      <c r="DI44" s="0"/>
      <c r="DJ44" s="0"/>
      <c r="DK44" s="0"/>
      <c r="DL44" s="0"/>
      <c r="DM44" s="0"/>
      <c r="DN44" s="0"/>
      <c r="DO44" s="0"/>
      <c r="DP44" s="0"/>
      <c r="DQ44" s="0"/>
      <c r="DR44" s="0"/>
      <c r="DS44" s="0"/>
      <c r="DT44" s="0"/>
      <c r="DU44" s="0"/>
      <c r="DV44" s="0"/>
      <c r="DW44" s="0"/>
      <c r="DX44" s="0"/>
      <c r="DY44" s="0"/>
      <c r="DZ44" s="0"/>
      <c r="EA44" s="0"/>
      <c r="EB44" s="0"/>
      <c r="EC44" s="0"/>
      <c r="ED44" s="0"/>
      <c r="EE44" s="0"/>
      <c r="EF44" s="0"/>
      <c r="EG44" s="0"/>
      <c r="EH44" s="0"/>
      <c r="EI44" s="0"/>
      <c r="EJ44" s="0"/>
      <c r="EK44" s="0"/>
      <c r="EL44" s="0"/>
      <c r="EM44" s="0"/>
      <c r="EN44" s="0"/>
      <c r="EO44" s="0"/>
      <c r="EP44" s="0"/>
      <c r="EQ44" s="0"/>
      <c r="ER44" s="0"/>
      <c r="ES44" s="0"/>
      <c r="ET44" s="0"/>
      <c r="EU44" s="0"/>
      <c r="EV44" s="0"/>
      <c r="EW44" s="0"/>
      <c r="EX44" s="0"/>
      <c r="EY44" s="0"/>
      <c r="EZ44" s="0"/>
      <c r="FA44" s="0"/>
      <c r="FB44" s="0"/>
      <c r="FC44" s="0"/>
      <c r="FD44" s="0"/>
      <c r="FE44" s="0"/>
      <c r="FF44" s="0"/>
      <c r="FG44" s="0"/>
      <c r="FH44" s="0"/>
      <c r="FI44" s="0"/>
      <c r="FJ44" s="0"/>
      <c r="FK44" s="0"/>
      <c r="FL44" s="0"/>
      <c r="FM44" s="0"/>
      <c r="FN44" s="0"/>
      <c r="FO44" s="0"/>
      <c r="FP44" s="0"/>
      <c r="FQ44" s="0"/>
      <c r="FR44" s="0"/>
      <c r="FS44" s="0"/>
      <c r="FT44" s="0"/>
      <c r="FU44" s="0"/>
      <c r="FV44" s="0"/>
      <c r="FW44" s="0"/>
      <c r="FX44" s="0"/>
      <c r="FY44" s="0"/>
      <c r="FZ44" s="0"/>
      <c r="GA44" s="0"/>
      <c r="GB44" s="0"/>
      <c r="GC44" s="0"/>
      <c r="GD44" s="0"/>
      <c r="GE44" s="0"/>
      <c r="GF44" s="0"/>
      <c r="GG44" s="0"/>
      <c r="GH44" s="0"/>
      <c r="GI44" s="0"/>
      <c r="GJ44" s="0"/>
      <c r="GK44" s="0"/>
      <c r="GL44" s="0"/>
      <c r="GM44" s="0"/>
      <c r="GN44" s="0"/>
      <c r="GO44" s="0"/>
      <c r="GP44" s="0"/>
      <c r="GQ44" s="0"/>
      <c r="GR44" s="0"/>
      <c r="GS44" s="0"/>
      <c r="GT44" s="0"/>
      <c r="GU44" s="0"/>
      <c r="GV44" s="0"/>
      <c r="GW44" s="0"/>
      <c r="GX44" s="0"/>
      <c r="GY44" s="0"/>
      <c r="GZ44" s="0"/>
      <c r="HA44" s="0"/>
      <c r="HB44" s="0"/>
      <c r="HC44" s="0"/>
      <c r="HD44" s="0"/>
      <c r="HE44" s="0"/>
      <c r="HF44" s="0"/>
      <c r="HG44" s="0"/>
      <c r="HH44" s="0"/>
      <c r="HI44" s="0"/>
      <c r="HJ44" s="0"/>
      <c r="HK44" s="0"/>
      <c r="HL44" s="0"/>
      <c r="HM44" s="0"/>
      <c r="HN44" s="0"/>
      <c r="HO44" s="0"/>
      <c r="HP44" s="0"/>
      <c r="HQ44" s="0"/>
      <c r="HR44" s="0"/>
      <c r="HS44" s="0"/>
      <c r="HT44" s="0"/>
      <c r="HU44" s="0"/>
      <c r="HV44" s="0"/>
      <c r="HW44" s="0"/>
      <c r="HX44" s="0"/>
      <c r="HY44" s="0"/>
      <c r="HZ44" s="0"/>
      <c r="IA44" s="0"/>
      <c r="IB44" s="0"/>
      <c r="IC44" s="0"/>
      <c r="ID44" s="0"/>
      <c r="IE44" s="0"/>
      <c r="IF44" s="0"/>
      <c r="IG44" s="0"/>
      <c r="IH44" s="0"/>
      <c r="II44" s="0"/>
      <c r="IJ44" s="0"/>
      <c r="IK44" s="0"/>
      <c r="IL44" s="0"/>
      <c r="IM44" s="0"/>
      <c r="IN44" s="0"/>
      <c r="IO44" s="0"/>
      <c r="IP44" s="0"/>
      <c r="IQ44" s="0"/>
      <c r="IR44" s="0"/>
      <c r="IS44" s="0"/>
      <c r="IT44" s="0"/>
      <c r="IU44" s="0"/>
      <c r="IV44" s="0"/>
      <c r="IW44" s="0"/>
      <c r="IX44" s="0"/>
      <c r="IY44" s="0"/>
      <c r="IZ44" s="0"/>
      <c r="JA44" s="0"/>
      <c r="JB44" s="0"/>
      <c r="JC44" s="0"/>
      <c r="JD44" s="0"/>
      <c r="JE44" s="0"/>
      <c r="JF44" s="0"/>
      <c r="JG44" s="0"/>
      <c r="JH44" s="0"/>
      <c r="JI44" s="0"/>
      <c r="JJ44" s="0"/>
      <c r="JK44" s="0"/>
      <c r="JL44" s="0"/>
      <c r="JM44" s="0"/>
      <c r="JN44" s="0"/>
      <c r="JO44" s="0"/>
      <c r="JP44" s="0"/>
      <c r="JQ44" s="0"/>
      <c r="JR44" s="0"/>
      <c r="JS44" s="0"/>
      <c r="JT44" s="0"/>
      <c r="JU44" s="0"/>
      <c r="JV44" s="0"/>
      <c r="JW44" s="0"/>
      <c r="JX44" s="0"/>
      <c r="JY44" s="0"/>
      <c r="JZ44" s="0"/>
      <c r="KA44" s="0"/>
      <c r="KB44" s="0"/>
      <c r="KC44" s="0"/>
      <c r="KD44" s="0"/>
      <c r="KE44" s="0"/>
      <c r="KF44" s="0"/>
      <c r="KG44" s="0"/>
      <c r="KH44" s="0"/>
      <c r="KI44" s="0"/>
      <c r="KJ44" s="0"/>
      <c r="KK44" s="0"/>
      <c r="KL44" s="0"/>
      <c r="KM44" s="0"/>
      <c r="KN44" s="0"/>
      <c r="KO44" s="0"/>
      <c r="KP44" s="0"/>
      <c r="KQ44" s="0"/>
      <c r="KR44" s="0"/>
      <c r="KS44" s="0"/>
      <c r="KT44" s="0"/>
      <c r="KU44" s="0"/>
      <c r="KV44" s="0"/>
      <c r="KW44" s="0"/>
      <c r="KX44" s="0"/>
      <c r="KY44" s="0"/>
      <c r="KZ44" s="0"/>
      <c r="LA44" s="0"/>
      <c r="LB44" s="0"/>
      <c r="LC44" s="0"/>
      <c r="LD44" s="0"/>
      <c r="LE44" s="0"/>
      <c r="LF44" s="0"/>
      <c r="LG44" s="0"/>
      <c r="LH44" s="0"/>
      <c r="LI44" s="0"/>
      <c r="LJ44" s="0"/>
      <c r="LK44" s="0"/>
      <c r="LL44" s="0"/>
      <c r="LM44" s="0"/>
      <c r="LN44" s="0"/>
      <c r="LO44" s="0"/>
      <c r="LP44" s="0"/>
      <c r="LQ44" s="0"/>
      <c r="LR44" s="0"/>
      <c r="LS44" s="0"/>
      <c r="LT44" s="0"/>
      <c r="LU44" s="0"/>
      <c r="LV44" s="0"/>
      <c r="LW44" s="0"/>
      <c r="LX44" s="0"/>
      <c r="LY44" s="0"/>
      <c r="LZ44" s="0"/>
      <c r="MA44" s="0"/>
      <c r="MB44" s="0"/>
      <c r="MC44" s="0"/>
      <c r="MD44" s="0"/>
      <c r="ME44" s="0"/>
      <c r="MF44" s="0"/>
      <c r="MG44" s="0"/>
      <c r="MH44" s="0"/>
      <c r="MI44" s="0"/>
      <c r="MJ44" s="0"/>
      <c r="MK44" s="0"/>
      <c r="ML44" s="0"/>
      <c r="MM44" s="0"/>
      <c r="MN44" s="0"/>
      <c r="MO44" s="0"/>
      <c r="MP44" s="0"/>
      <c r="MQ44" s="0"/>
      <c r="MR44" s="0"/>
      <c r="MS44" s="0"/>
      <c r="MT44" s="0"/>
      <c r="MU44" s="0"/>
      <c r="MV44" s="0"/>
      <c r="MW44" s="0"/>
      <c r="MX44" s="0"/>
      <c r="MY44" s="0"/>
      <c r="MZ44" s="0"/>
      <c r="NA44" s="0"/>
      <c r="NB44" s="0"/>
      <c r="NC44" s="0"/>
      <c r="ND44" s="0"/>
      <c r="NE44" s="0"/>
      <c r="NF44" s="0"/>
      <c r="NG44" s="0"/>
      <c r="NH44" s="0"/>
      <c r="NI44" s="0"/>
      <c r="NJ44" s="0"/>
      <c r="NK44" s="0"/>
      <c r="NL44" s="0"/>
      <c r="NM44" s="0"/>
      <c r="NN44" s="0"/>
      <c r="NO44" s="0"/>
      <c r="NP44" s="0"/>
      <c r="NQ44" s="0"/>
      <c r="NR44" s="0"/>
      <c r="NS44" s="0"/>
      <c r="NT44" s="0"/>
      <c r="NU44" s="0"/>
      <c r="NV44" s="0"/>
      <c r="NW44" s="0"/>
      <c r="NX44" s="0"/>
      <c r="NY44" s="0"/>
      <c r="NZ44" s="0"/>
      <c r="OA44" s="0"/>
      <c r="OB44" s="0"/>
      <c r="OC44" s="0"/>
      <c r="OD44" s="0"/>
      <c r="OE44" s="0"/>
      <c r="OF44" s="0"/>
      <c r="OG44" s="0"/>
      <c r="OH44" s="0"/>
      <c r="OI44" s="0"/>
      <c r="OJ44" s="0"/>
      <c r="OK44" s="0"/>
      <c r="OL44" s="0"/>
      <c r="OM44" s="0"/>
      <c r="ON44" s="0"/>
      <c r="OO44" s="0"/>
      <c r="OP44" s="0"/>
      <c r="OQ44" s="0"/>
      <c r="OR44" s="0"/>
      <c r="OS44" s="0"/>
      <c r="OT44" s="0"/>
      <c r="OU44" s="0"/>
      <c r="OV44" s="0"/>
      <c r="OW44" s="0"/>
      <c r="OX44" s="0"/>
      <c r="OY44" s="0"/>
      <c r="OZ44" s="0"/>
      <c r="PA44" s="0"/>
      <c r="PB44" s="0"/>
      <c r="PC44" s="0"/>
      <c r="PD44" s="0"/>
      <c r="PE44" s="0"/>
      <c r="PF44" s="0"/>
      <c r="PG44" s="0"/>
      <c r="PH44" s="0"/>
      <c r="PI44" s="0"/>
      <c r="PJ44" s="0"/>
      <c r="PK44" s="0"/>
      <c r="PL44" s="0"/>
      <c r="PM44" s="0"/>
      <c r="PN44" s="0"/>
      <c r="PO44" s="0"/>
      <c r="PP44" s="0"/>
      <c r="PQ44" s="0"/>
      <c r="PR44" s="0"/>
      <c r="PS44" s="0"/>
      <c r="PT44" s="0"/>
      <c r="PU44" s="0"/>
      <c r="PV44" s="0"/>
      <c r="PW44" s="0"/>
      <c r="PX44" s="0"/>
      <c r="PY44" s="0"/>
      <c r="PZ44" s="0"/>
      <c r="QA44" s="0"/>
      <c r="QB44" s="0"/>
      <c r="QC44" s="0"/>
      <c r="QD44" s="0"/>
      <c r="QE44" s="0"/>
      <c r="QF44" s="0"/>
      <c r="QG44" s="0"/>
      <c r="QH44" s="0"/>
      <c r="QI44" s="0"/>
      <c r="QJ44" s="0"/>
      <c r="QK44" s="0"/>
      <c r="QL44" s="0"/>
      <c r="QM44" s="0"/>
      <c r="QN44" s="0"/>
      <c r="QO44" s="0"/>
      <c r="QP44" s="0"/>
      <c r="QQ44" s="0"/>
      <c r="QR44" s="0"/>
      <c r="QS44" s="0"/>
      <c r="QT44" s="0"/>
      <c r="QU44" s="0"/>
      <c r="QV44" s="0"/>
      <c r="QW44" s="0"/>
      <c r="QX44" s="0"/>
      <c r="QY44" s="0"/>
      <c r="QZ44" s="0"/>
      <c r="RA44" s="0"/>
      <c r="RB44" s="0"/>
      <c r="RC44" s="0"/>
      <c r="RD44" s="0"/>
      <c r="RE44" s="0"/>
      <c r="RF44" s="0"/>
      <c r="RG44" s="0"/>
      <c r="RH44" s="0"/>
      <c r="RI44" s="0"/>
      <c r="RJ44" s="0"/>
      <c r="RK44" s="0"/>
      <c r="RL44" s="0"/>
      <c r="RM44" s="0"/>
      <c r="RN44" s="0"/>
      <c r="RO44" s="0"/>
      <c r="RP44" s="0"/>
      <c r="RQ44" s="0"/>
      <c r="RR44" s="0"/>
      <c r="RS44" s="0"/>
      <c r="RT44" s="0"/>
      <c r="RU44" s="0"/>
      <c r="RV44" s="0"/>
      <c r="RW44" s="0"/>
      <c r="RX44" s="0"/>
      <c r="RY44" s="0"/>
      <c r="RZ44" s="0"/>
      <c r="SA44" s="0"/>
      <c r="SB44" s="0"/>
      <c r="SC44" s="0"/>
      <c r="SD44" s="0"/>
      <c r="SE44" s="0"/>
      <c r="SF44" s="0"/>
      <c r="SG44" s="0"/>
      <c r="SH44" s="0"/>
      <c r="SI44" s="0"/>
      <c r="SJ44" s="0"/>
      <c r="SK44" s="0"/>
      <c r="SL44" s="0"/>
      <c r="SM44" s="0"/>
      <c r="SN44" s="0"/>
      <c r="SO44" s="0"/>
      <c r="SP44" s="0"/>
      <c r="SQ44" s="0"/>
      <c r="SR44" s="0"/>
      <c r="SS44" s="0"/>
      <c r="ST44" s="0"/>
      <c r="SU44" s="0"/>
      <c r="SV44" s="0"/>
      <c r="SW44" s="0"/>
      <c r="SX44" s="0"/>
      <c r="SY44" s="0"/>
      <c r="SZ44" s="0"/>
      <c r="TA44" s="0"/>
      <c r="TB44" s="0"/>
      <c r="TC44" s="0"/>
      <c r="TD44" s="0"/>
      <c r="TE44" s="0"/>
      <c r="TF44" s="0"/>
      <c r="TG44" s="0"/>
      <c r="TH44" s="0"/>
      <c r="TI44" s="0"/>
      <c r="TJ44" s="0"/>
      <c r="TK44" s="0"/>
      <c r="TL44" s="0"/>
      <c r="TM44" s="0"/>
      <c r="TN44" s="0"/>
      <c r="TO44" s="0"/>
      <c r="TP44" s="0"/>
      <c r="TQ44" s="0"/>
      <c r="TR44" s="0"/>
      <c r="TS44" s="0"/>
      <c r="TT44" s="0"/>
      <c r="TU44" s="0"/>
      <c r="TV44" s="0"/>
      <c r="TW44" s="0"/>
      <c r="TX44" s="0"/>
      <c r="TY44" s="0"/>
      <c r="TZ44" s="0"/>
      <c r="UA44" s="0"/>
      <c r="UB44" s="0"/>
      <c r="UC44" s="0"/>
      <c r="UD44" s="0"/>
      <c r="UE44" s="0"/>
      <c r="UF44" s="0"/>
      <c r="UG44" s="0"/>
      <c r="UH44" s="0"/>
      <c r="UI44" s="0"/>
      <c r="UJ44" s="0"/>
      <c r="UK44" s="0"/>
      <c r="UL44" s="0"/>
      <c r="UM44" s="0"/>
      <c r="UN44" s="0"/>
      <c r="UO44" s="0"/>
      <c r="UP44" s="0"/>
      <c r="UQ44" s="0"/>
      <c r="UR44" s="0"/>
      <c r="US44" s="0"/>
      <c r="UT44" s="0"/>
      <c r="UU44" s="0"/>
      <c r="UV44" s="0"/>
      <c r="UW44" s="0"/>
      <c r="UX44" s="0"/>
      <c r="UY44" s="0"/>
      <c r="UZ44" s="0"/>
      <c r="VA44" s="0"/>
      <c r="VB44" s="0"/>
      <c r="VC44" s="0"/>
      <c r="VD44" s="0"/>
      <c r="VE44" s="0"/>
      <c r="VF44" s="0"/>
      <c r="VG44" s="0"/>
      <c r="VH44" s="0"/>
      <c r="VI44" s="0"/>
      <c r="VJ44" s="0"/>
      <c r="VK44" s="0"/>
      <c r="VL44" s="0"/>
      <c r="VM44" s="0"/>
      <c r="VN44" s="0"/>
      <c r="VO44" s="0"/>
      <c r="VP44" s="0"/>
      <c r="VQ44" s="0"/>
      <c r="VR44" s="0"/>
      <c r="VS44" s="0"/>
      <c r="VT44" s="0"/>
      <c r="VU44" s="0"/>
      <c r="VV44" s="0"/>
      <c r="VW44" s="0"/>
      <c r="VX44" s="0"/>
      <c r="VY44" s="0"/>
      <c r="VZ44" s="0"/>
      <c r="WA44" s="0"/>
      <c r="WB44" s="0"/>
      <c r="WC44" s="0"/>
      <c r="WD44" s="0"/>
      <c r="WE44" s="0"/>
      <c r="WF44" s="0"/>
      <c r="WG44" s="0"/>
      <c r="WH44" s="0"/>
      <c r="WI44" s="0"/>
      <c r="WJ44" s="0"/>
      <c r="WK44" s="0"/>
      <c r="WL44" s="0"/>
      <c r="WM44" s="0"/>
      <c r="WN44" s="0"/>
      <c r="WO44" s="0"/>
      <c r="WP44" s="0"/>
      <c r="WQ44" s="0"/>
      <c r="WR44" s="0"/>
      <c r="WS44" s="0"/>
      <c r="WT44" s="0"/>
      <c r="WU44" s="0"/>
      <c r="WV44" s="0"/>
      <c r="WW44" s="0"/>
      <c r="WX44" s="0"/>
      <c r="WY44" s="0"/>
      <c r="WZ44" s="0"/>
      <c r="XA44" s="0"/>
      <c r="XB44" s="0"/>
      <c r="XC44" s="0"/>
      <c r="XD44" s="0"/>
      <c r="XE44" s="0"/>
      <c r="XF44" s="0"/>
      <c r="XG44" s="0"/>
      <c r="XH44" s="0"/>
      <c r="XI44" s="0"/>
      <c r="XJ44" s="0"/>
      <c r="XK44" s="0"/>
      <c r="XL44" s="0"/>
      <c r="XM44" s="0"/>
      <c r="XN44" s="0"/>
      <c r="XO44" s="0"/>
      <c r="XP44" s="0"/>
      <c r="XQ44" s="0"/>
      <c r="XR44" s="0"/>
      <c r="XS44" s="0"/>
      <c r="XT44" s="0"/>
      <c r="XU44" s="0"/>
      <c r="XV44" s="0"/>
      <c r="XW44" s="0"/>
      <c r="XX44" s="0"/>
      <c r="XY44" s="0"/>
      <c r="XZ44" s="0"/>
      <c r="YA44" s="0"/>
      <c r="YB44" s="0"/>
      <c r="YC44" s="0"/>
      <c r="YD44" s="0"/>
      <c r="YE44" s="0"/>
      <c r="YF44" s="0"/>
      <c r="YG44" s="0"/>
      <c r="YH44" s="0"/>
      <c r="YI44" s="0"/>
      <c r="YJ44" s="0"/>
      <c r="YK44" s="0"/>
      <c r="YL44" s="0"/>
      <c r="YM44" s="0"/>
      <c r="YN44" s="0"/>
      <c r="YO44" s="0"/>
      <c r="YP44" s="0"/>
      <c r="YQ44" s="0"/>
      <c r="YR44" s="0"/>
      <c r="YS44" s="0"/>
      <c r="YT44" s="0"/>
      <c r="YU44" s="0"/>
      <c r="YV44" s="0"/>
      <c r="YW44" s="0"/>
      <c r="YX44" s="0"/>
      <c r="YY44" s="0"/>
      <c r="YZ44" s="0"/>
      <c r="ZA44" s="0"/>
      <c r="ZB44" s="0"/>
      <c r="ZC44" s="0"/>
      <c r="ZD44" s="0"/>
      <c r="ZE44" s="0"/>
      <c r="ZF44" s="0"/>
      <c r="ZG44" s="0"/>
      <c r="ZH44" s="0"/>
      <c r="ZI44" s="0"/>
      <c r="ZJ44" s="0"/>
      <c r="ZK44" s="0"/>
      <c r="ZL44" s="0"/>
      <c r="ZM44" s="0"/>
      <c r="ZN44" s="0"/>
      <c r="ZO44" s="0"/>
      <c r="ZP44" s="0"/>
      <c r="ZQ44" s="0"/>
      <c r="ZR44" s="0"/>
      <c r="ZS44" s="0"/>
      <c r="ZT44" s="0"/>
      <c r="ZU44" s="0"/>
      <c r="ZV44" s="0"/>
      <c r="ZW44" s="0"/>
      <c r="ZX44" s="0"/>
      <c r="ZY44" s="0"/>
      <c r="ZZ44" s="0"/>
      <c r="AAA44" s="0"/>
      <c r="AAB44" s="0"/>
      <c r="AAC44" s="0"/>
      <c r="AAD44" s="0"/>
      <c r="AAE44" s="0"/>
      <c r="AAF44" s="0"/>
      <c r="AAG44" s="0"/>
      <c r="AAH44" s="0"/>
      <c r="AAI44" s="0"/>
      <c r="AAJ44" s="0"/>
      <c r="AAK44" s="0"/>
      <c r="AAL44" s="0"/>
      <c r="AAM44" s="0"/>
      <c r="AAN44" s="0"/>
      <c r="AAO44" s="0"/>
      <c r="AAP44" s="0"/>
      <c r="AAQ44" s="0"/>
      <c r="AAR44" s="0"/>
      <c r="AAS44" s="0"/>
      <c r="AAT44" s="0"/>
      <c r="AAU44" s="0"/>
      <c r="AAV44" s="0"/>
      <c r="AAW44" s="0"/>
      <c r="AAX44" s="0"/>
      <c r="AAY44" s="0"/>
      <c r="AAZ44" s="0"/>
      <c r="ABA44" s="0"/>
      <c r="ABB44" s="0"/>
      <c r="ABC44" s="0"/>
      <c r="ABD44" s="0"/>
      <c r="ABE44" s="0"/>
      <c r="ABF44" s="0"/>
      <c r="ABG44" s="0"/>
      <c r="ABH44" s="0"/>
      <c r="ABI44" s="0"/>
      <c r="ABJ44" s="0"/>
      <c r="ABK44" s="0"/>
      <c r="ABL44" s="0"/>
      <c r="ABM44" s="0"/>
      <c r="ABN44" s="0"/>
      <c r="ABO44" s="0"/>
      <c r="ABP44" s="0"/>
      <c r="ABQ44" s="0"/>
      <c r="ABR44" s="0"/>
      <c r="ABS44" s="0"/>
      <c r="ABT44" s="0"/>
      <c r="ABU44" s="0"/>
      <c r="ABV44" s="0"/>
      <c r="ABW44" s="0"/>
      <c r="ABX44" s="0"/>
      <c r="ABY44" s="0"/>
      <c r="ABZ44" s="0"/>
      <c r="ACA44" s="0"/>
      <c r="ACB44" s="0"/>
      <c r="ACC44" s="0"/>
      <c r="ACD44" s="0"/>
      <c r="ACE44" s="0"/>
      <c r="ACF44" s="0"/>
      <c r="ACG44" s="0"/>
      <c r="ACH44" s="0"/>
      <c r="ACI44" s="0"/>
      <c r="ACJ44" s="0"/>
      <c r="ACK44" s="0"/>
      <c r="ACL44" s="0"/>
      <c r="ACM44" s="0"/>
      <c r="ACN44" s="0"/>
      <c r="ACO44" s="0"/>
      <c r="ACP44" s="0"/>
      <c r="ACQ44" s="0"/>
      <c r="ACR44" s="0"/>
      <c r="ACS44" s="0"/>
      <c r="ACT44" s="0"/>
      <c r="ACU44" s="0"/>
      <c r="ACV44" s="0"/>
      <c r="ACW44" s="0"/>
      <c r="ACX44" s="0"/>
      <c r="ACY44" s="0"/>
      <c r="ACZ44" s="0"/>
      <c r="ADA44" s="0"/>
      <c r="ADB44" s="0"/>
      <c r="ADC44" s="0"/>
      <c r="ADD44" s="0"/>
      <c r="ADE44" s="0"/>
      <c r="ADF44" s="0"/>
      <c r="ADG44" s="0"/>
      <c r="ADH44" s="0"/>
      <c r="ADI44" s="0"/>
      <c r="ADJ44" s="0"/>
      <c r="ADK44" s="0"/>
      <c r="ADL44" s="0"/>
      <c r="ADM44" s="0"/>
      <c r="ADN44" s="0"/>
      <c r="ADO44" s="0"/>
      <c r="ADP44" s="0"/>
      <c r="ADQ44" s="0"/>
      <c r="ADR44" s="0"/>
      <c r="ADS44" s="0"/>
      <c r="ADT44" s="0"/>
      <c r="ADU44" s="0"/>
      <c r="ADV44" s="0"/>
      <c r="ADW44" s="0"/>
      <c r="ADX44" s="0"/>
      <c r="ADY44" s="0"/>
      <c r="ADZ44" s="0"/>
      <c r="AEA44" s="0"/>
      <c r="AEB44" s="0"/>
      <c r="AEC44" s="0"/>
      <c r="AED44" s="0"/>
      <c r="AEE44" s="0"/>
      <c r="AEF44" s="0"/>
      <c r="AEG44" s="0"/>
      <c r="AEH44" s="0"/>
      <c r="AEI44" s="0"/>
      <c r="AEJ44" s="0"/>
      <c r="AEK44" s="0"/>
      <c r="AEL44" s="0"/>
      <c r="AEM44" s="0"/>
      <c r="AEN44" s="0"/>
      <c r="AEO44" s="0"/>
      <c r="AEP44" s="0"/>
      <c r="AEQ44" s="0"/>
      <c r="AER44" s="0"/>
      <c r="AES44" s="0"/>
      <c r="AET44" s="0"/>
      <c r="AEU44" s="0"/>
      <c r="AEV44" s="0"/>
      <c r="AEW44" s="0"/>
      <c r="AEX44" s="0"/>
      <c r="AEY44" s="0"/>
      <c r="AEZ44" s="0"/>
      <c r="AFA44" s="0"/>
      <c r="AFB44" s="0"/>
      <c r="AFC44" s="0"/>
      <c r="AFD44" s="0"/>
      <c r="AFE44" s="0"/>
      <c r="AFF44" s="0"/>
      <c r="AFG44" s="0"/>
      <c r="AFH44" s="0"/>
      <c r="AFI44" s="0"/>
      <c r="AFJ44" s="0"/>
      <c r="AFK44" s="0"/>
      <c r="AFL44" s="0"/>
      <c r="AFM44" s="0"/>
      <c r="AFN44" s="0"/>
      <c r="AFO44" s="0"/>
      <c r="AFP44" s="0"/>
      <c r="AFQ44" s="0"/>
      <c r="AFR44" s="0"/>
      <c r="AFS44" s="0"/>
      <c r="AFT44" s="0"/>
      <c r="AFU44" s="0"/>
      <c r="AFV44" s="0"/>
      <c r="AFW44" s="0"/>
      <c r="AFX44" s="0"/>
      <c r="AFY44" s="0"/>
      <c r="AFZ44" s="0"/>
      <c r="AGA44" s="0"/>
      <c r="AGB44" s="0"/>
      <c r="AGC44" s="0"/>
      <c r="AGD44" s="0"/>
      <c r="AGE44" s="0"/>
      <c r="AGF44" s="0"/>
      <c r="AGG44" s="0"/>
      <c r="AGH44" s="0"/>
      <c r="AGI44" s="0"/>
      <c r="AGJ44" s="0"/>
      <c r="AGK44" s="0"/>
      <c r="AGL44" s="0"/>
      <c r="AGM44" s="0"/>
      <c r="AGN44" s="0"/>
      <c r="AGO44" s="0"/>
      <c r="AGP44" s="0"/>
      <c r="AGQ44" s="0"/>
      <c r="AGR44" s="0"/>
      <c r="AGS44" s="0"/>
      <c r="AGT44" s="0"/>
      <c r="AGU44" s="0"/>
      <c r="AGV44" s="0"/>
      <c r="AGW44" s="0"/>
      <c r="AGX44" s="0"/>
      <c r="AGY44" s="0"/>
      <c r="AGZ44" s="0"/>
      <c r="AHA44" s="0"/>
      <c r="AHB44" s="0"/>
      <c r="AHC44" s="0"/>
      <c r="AHD44" s="0"/>
      <c r="AHE44" s="0"/>
      <c r="AHF44" s="0"/>
      <c r="AHG44" s="0"/>
      <c r="AHH44" s="0"/>
      <c r="AHI44" s="0"/>
      <c r="AHJ44" s="0"/>
      <c r="AHK44" s="0"/>
      <c r="AHL44" s="0"/>
      <c r="AHM44" s="0"/>
      <c r="AHN44" s="0"/>
      <c r="AHO44" s="0"/>
      <c r="AHP44" s="0"/>
      <c r="AHQ44" s="0"/>
      <c r="AHR44" s="0"/>
      <c r="AHS44" s="0"/>
      <c r="AHT44" s="0"/>
      <c r="AHU44" s="0"/>
      <c r="AHV44" s="0"/>
      <c r="AHW44" s="0"/>
      <c r="AHX44" s="0"/>
      <c r="AHY44" s="0"/>
      <c r="AHZ44" s="0"/>
      <c r="AIA44" s="0"/>
      <c r="AIB44" s="0"/>
      <c r="AIC44" s="0"/>
      <c r="AID44" s="0"/>
      <c r="AIE44" s="0"/>
      <c r="AIF44" s="0"/>
      <c r="AIG44" s="0"/>
      <c r="AIH44" s="0"/>
      <c r="AII44" s="0"/>
      <c r="AIJ44" s="0"/>
      <c r="AIK44" s="0"/>
      <c r="AIL44" s="0"/>
      <c r="AIM44" s="0"/>
      <c r="AIN44" s="0"/>
      <c r="AIO44" s="0"/>
      <c r="AIP44" s="0"/>
      <c r="AIQ44" s="0"/>
      <c r="AIR44" s="0"/>
      <c r="AIS44" s="0"/>
      <c r="AIT44" s="0"/>
      <c r="AIU44" s="0"/>
      <c r="AIV44" s="0"/>
      <c r="AIW44" s="0"/>
      <c r="AIX44" s="0"/>
      <c r="AIY44" s="0"/>
      <c r="AIZ44" s="0"/>
      <c r="AJA44" s="0"/>
      <c r="AJB44" s="0"/>
      <c r="AJC44" s="0"/>
      <c r="AJD44" s="0"/>
      <c r="AJE44" s="0"/>
      <c r="AJF44" s="0"/>
      <c r="AJG44" s="0"/>
      <c r="AJH44" s="0"/>
      <c r="AJI44" s="0"/>
      <c r="AJJ44" s="0"/>
      <c r="AJK44" s="0"/>
      <c r="AJL44" s="0"/>
      <c r="AJM44" s="0"/>
      <c r="AJN44" s="0"/>
      <c r="AJO44" s="0"/>
      <c r="AJP44" s="0"/>
      <c r="AJQ44" s="0"/>
      <c r="AJR44" s="0"/>
      <c r="AJS44" s="0"/>
      <c r="AJT44" s="0"/>
      <c r="AJU44" s="0"/>
      <c r="AJV44" s="0"/>
      <c r="AJW44" s="0"/>
      <c r="AJX44" s="0"/>
      <c r="AJY44" s="0"/>
      <c r="AJZ44" s="0"/>
      <c r="AKA44" s="0"/>
      <c r="AKB44" s="0"/>
      <c r="AKC44" s="0"/>
      <c r="AKD44" s="0"/>
      <c r="AKE44" s="0"/>
      <c r="AKF44" s="0"/>
      <c r="AKG44" s="0"/>
      <c r="AKH44" s="0"/>
      <c r="AKI44" s="0"/>
      <c r="AKJ44" s="0"/>
      <c r="AKK44" s="0"/>
      <c r="AKL44" s="0"/>
      <c r="AKM44" s="0"/>
      <c r="AKN44" s="0"/>
      <c r="AKO44" s="0"/>
      <c r="AKP44" s="0"/>
      <c r="AKQ44" s="0"/>
      <c r="AKR44" s="0"/>
      <c r="AKS44" s="0"/>
      <c r="AKT44" s="0"/>
      <c r="AKU44" s="0"/>
      <c r="AKV44" s="0"/>
      <c r="AKW44" s="0"/>
      <c r="AKX44" s="0"/>
      <c r="AKY44" s="0"/>
      <c r="AKZ44" s="0"/>
      <c r="ALA44" s="0"/>
      <c r="ALB44" s="0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  <c r="AMI44" s="0"/>
      <c r="AMJ44" s="0"/>
    </row>
    <row r="45" customFormat="false" ht="15" hidden="false" customHeight="false" outlineLevel="0" collapsed="false">
      <c r="A45" s="25" t="s">
        <v>75</v>
      </c>
      <c r="B45" s="74" t="n">
        <v>41113</v>
      </c>
      <c r="C45" s="75" t="n">
        <f aca="false">dw!C45</f>
        <v>2.57275143492026</v>
      </c>
      <c r="D45" s="28" t="s">
        <v>71</v>
      </c>
      <c r="E45" s="30" t="n">
        <v>0.7755</v>
      </c>
      <c r="F45" s="30" t="n">
        <v>33</v>
      </c>
      <c r="G45" s="30" t="n">
        <v>2.35</v>
      </c>
      <c r="H45" s="76" t="n">
        <f aca="false">(dw!K45*100)/dw!$AB45</f>
        <v>1.32351065733704</v>
      </c>
      <c r="I45" s="76" t="n">
        <f aca="false">(dw!L45*100)/dw!$AB45</f>
        <v>2.15495191973015</v>
      </c>
      <c r="J45" s="76" t="n">
        <f aca="false">(dw!M45*100)/dw!$AB45</f>
        <v>2.9141030881217</v>
      </c>
      <c r="K45" s="76" t="n">
        <f aca="false">(dw!N45*100)/dw!$AB45</f>
        <v>3.37445518188864</v>
      </c>
      <c r="L45" s="76" t="n">
        <f aca="false">(dw!O45*100)/dw!$AB45</f>
        <v>0</v>
      </c>
      <c r="M45" s="76" t="n">
        <f aca="false">(dw!P45*100)/dw!$AB45</f>
        <v>20.6454129466372</v>
      </c>
      <c r="N45" s="76" t="n">
        <f aca="false">(dw!Q45*100)/dw!$AB45</f>
        <v>0</v>
      </c>
      <c r="O45" s="76" t="n">
        <f aca="false">(dw!R45*100)/dw!$AB45</f>
        <v>14.0355701812668</v>
      </c>
      <c r="P45" s="76" t="n">
        <f aca="false">(dw!S45*100)/dw!$AB45</f>
        <v>13.8960825167952</v>
      </c>
      <c r="Q45" s="76" t="n">
        <f aca="false">(dw!T45*100)/dw!$AB45</f>
        <v>10.1139276629874</v>
      </c>
      <c r="R45" s="76" t="n">
        <f aca="false">(dw!U45*100)/dw!$AB45</f>
        <v>0</v>
      </c>
      <c r="S45" s="76" t="n">
        <f aca="false">(dw!V45*100)/dw!$AB45</f>
        <v>0</v>
      </c>
      <c r="T45" s="76" t="n">
        <f aca="false">(dw!W45*100)/dw!$AB45</f>
        <v>0</v>
      </c>
      <c r="U45" s="76" t="n">
        <f aca="false">(dw!X45*100)/dw!$AB45</f>
        <v>30.6462598852353</v>
      </c>
      <c r="V45" s="76" t="n">
        <f aca="false">(dw!Y45*100)/dw!$AB45</f>
        <v>0.895725960000534</v>
      </c>
      <c r="W45" s="76" t="n">
        <f aca="false">(dw!Z45*100)/dw!$AB45</f>
        <v>0</v>
      </c>
      <c r="X45" s="76" t="n">
        <f aca="false">(dw!AA45*100)/dw!$AB45</f>
        <v>0</v>
      </c>
      <c r="Y45" s="76" t="n">
        <f aca="false">SUM(H45:X45)</f>
        <v>100</v>
      </c>
      <c r="Z45" s="77" t="n">
        <f aca="false">SUM(H45:L45)</f>
        <v>9.76702084707754</v>
      </c>
      <c r="AA45" s="77" t="n">
        <f aca="false">SUM(M45:R45)</f>
        <v>58.6909933076866</v>
      </c>
      <c r="AB45" s="77" t="n">
        <f aca="false">(I45)/(H45+I45)</f>
        <v>0.619512750816213</v>
      </c>
      <c r="AC45" s="77" t="n">
        <f aca="false">U45/(Z45+U45)</f>
        <v>0.758321505453324</v>
      </c>
      <c r="AD45" s="77" t="n">
        <f aca="false">U45/(U45+AA45)</f>
        <v>0.343040095704032</v>
      </c>
      <c r="AE45" s="77" t="n">
        <f aca="false">Z45/(Z45+AA45)</f>
        <v>0.142671693996222</v>
      </c>
      <c r="AF45" s="77" t="n">
        <f aca="false">(H45+I45)/(H45+I45+V45)</f>
        <v>0.7952246565483</v>
      </c>
      <c r="AG45" s="77" t="n">
        <f aca="false">(H45)/V45</f>
        <v>1.47758434659665</v>
      </c>
      <c r="AH45" s="77" t="n">
        <f aca="false">(H45+I45)/(V45+U45)</f>
        <v>0.110280392431049</v>
      </c>
      <c r="AI45" s="0"/>
      <c r="AJ45" s="0"/>
      <c r="AK45" s="0"/>
      <c r="AL45" s="0"/>
      <c r="AM45" s="0"/>
      <c r="AN45" s="0"/>
      <c r="AO45" s="0"/>
      <c r="AP45" s="0"/>
      <c r="AQ45" s="0"/>
      <c r="AR45" s="0"/>
      <c r="AS45" s="0"/>
      <c r="AT45" s="0"/>
      <c r="AU45" s="0"/>
      <c r="AV45" s="0"/>
      <c r="AW45" s="0"/>
      <c r="AX45" s="0"/>
      <c r="AY45" s="0"/>
      <c r="AZ45" s="0"/>
      <c r="BA45" s="0"/>
      <c r="BB45" s="0"/>
      <c r="BC45" s="0"/>
      <c r="BD45" s="0"/>
      <c r="BE45" s="0"/>
      <c r="BF45" s="0"/>
      <c r="BG45" s="0"/>
      <c r="BH45" s="0"/>
      <c r="BI45" s="0"/>
      <c r="BJ45" s="0"/>
      <c r="BK45" s="0"/>
      <c r="BL45" s="0"/>
      <c r="BM45" s="0"/>
      <c r="BN45" s="0"/>
      <c r="BO45" s="0"/>
      <c r="BP45" s="0"/>
      <c r="BQ45" s="0"/>
      <c r="BR45" s="0"/>
      <c r="BS45" s="0"/>
      <c r="BT45" s="0"/>
      <c r="BU45" s="0"/>
      <c r="BV45" s="0"/>
      <c r="BW45" s="0"/>
      <c r="BX45" s="0"/>
      <c r="BY45" s="0"/>
      <c r="BZ45" s="0"/>
      <c r="CA45" s="0"/>
      <c r="CB45" s="0"/>
      <c r="CC45" s="0"/>
      <c r="CD45" s="0"/>
      <c r="CE45" s="0"/>
      <c r="CF45" s="0"/>
      <c r="CG45" s="0"/>
      <c r="CH45" s="0"/>
      <c r="CI45" s="0"/>
      <c r="CJ45" s="0"/>
      <c r="CK45" s="0"/>
      <c r="CL45" s="0"/>
      <c r="CM45" s="0"/>
      <c r="CN45" s="0"/>
      <c r="CO45" s="0"/>
      <c r="CP45" s="0"/>
      <c r="CQ45" s="0"/>
      <c r="CR45" s="0"/>
      <c r="CS45" s="0"/>
      <c r="CT45" s="0"/>
      <c r="CU45" s="0"/>
      <c r="CV45" s="0"/>
      <c r="CW45" s="0"/>
      <c r="CX45" s="0"/>
      <c r="CY45" s="0"/>
      <c r="CZ45" s="0"/>
      <c r="DA45" s="0"/>
      <c r="DB45" s="0"/>
      <c r="DC45" s="0"/>
      <c r="DD45" s="0"/>
      <c r="DE45" s="0"/>
      <c r="DF45" s="0"/>
      <c r="DG45" s="0"/>
      <c r="DH45" s="0"/>
      <c r="DI45" s="0"/>
      <c r="DJ45" s="0"/>
      <c r="DK45" s="0"/>
      <c r="DL45" s="0"/>
      <c r="DM45" s="0"/>
      <c r="DN45" s="0"/>
      <c r="DO45" s="0"/>
      <c r="DP45" s="0"/>
      <c r="DQ45" s="0"/>
      <c r="DR45" s="0"/>
      <c r="DS45" s="0"/>
      <c r="DT45" s="0"/>
      <c r="DU45" s="0"/>
      <c r="DV45" s="0"/>
      <c r="DW45" s="0"/>
      <c r="DX45" s="0"/>
      <c r="DY45" s="0"/>
      <c r="DZ45" s="0"/>
      <c r="EA45" s="0"/>
      <c r="EB45" s="0"/>
      <c r="EC45" s="0"/>
      <c r="ED45" s="0"/>
      <c r="EE45" s="0"/>
      <c r="EF45" s="0"/>
      <c r="EG45" s="0"/>
      <c r="EH45" s="0"/>
      <c r="EI45" s="0"/>
      <c r="EJ45" s="0"/>
      <c r="EK45" s="0"/>
      <c r="EL45" s="0"/>
      <c r="EM45" s="0"/>
      <c r="EN45" s="0"/>
      <c r="EO45" s="0"/>
      <c r="EP45" s="0"/>
      <c r="EQ45" s="0"/>
      <c r="ER45" s="0"/>
      <c r="ES45" s="0"/>
      <c r="ET45" s="0"/>
      <c r="EU45" s="0"/>
      <c r="EV45" s="0"/>
      <c r="EW45" s="0"/>
      <c r="EX45" s="0"/>
      <c r="EY45" s="0"/>
      <c r="EZ45" s="0"/>
      <c r="FA45" s="0"/>
      <c r="FB45" s="0"/>
      <c r="FC45" s="0"/>
      <c r="FD45" s="0"/>
      <c r="FE45" s="0"/>
      <c r="FF45" s="0"/>
      <c r="FG45" s="0"/>
      <c r="FH45" s="0"/>
      <c r="FI45" s="0"/>
      <c r="FJ45" s="0"/>
      <c r="FK45" s="0"/>
      <c r="FL45" s="0"/>
      <c r="FM45" s="0"/>
      <c r="FN45" s="0"/>
      <c r="FO45" s="0"/>
      <c r="FP45" s="0"/>
      <c r="FQ45" s="0"/>
      <c r="FR45" s="0"/>
      <c r="FS45" s="0"/>
      <c r="FT45" s="0"/>
      <c r="FU45" s="0"/>
      <c r="FV45" s="0"/>
      <c r="FW45" s="0"/>
      <c r="FX45" s="0"/>
      <c r="FY45" s="0"/>
      <c r="FZ45" s="0"/>
      <c r="GA45" s="0"/>
      <c r="GB45" s="0"/>
      <c r="GC45" s="0"/>
      <c r="GD45" s="0"/>
      <c r="GE45" s="0"/>
      <c r="GF45" s="0"/>
      <c r="GG45" s="0"/>
      <c r="GH45" s="0"/>
      <c r="GI45" s="0"/>
      <c r="GJ45" s="0"/>
      <c r="GK45" s="0"/>
      <c r="GL45" s="0"/>
      <c r="GM45" s="0"/>
      <c r="GN45" s="0"/>
      <c r="GO45" s="0"/>
      <c r="GP45" s="0"/>
      <c r="GQ45" s="0"/>
      <c r="GR45" s="0"/>
      <c r="GS45" s="0"/>
      <c r="GT45" s="0"/>
      <c r="GU45" s="0"/>
      <c r="GV45" s="0"/>
      <c r="GW45" s="0"/>
      <c r="GX45" s="0"/>
      <c r="GY45" s="0"/>
      <c r="GZ45" s="0"/>
      <c r="HA45" s="0"/>
      <c r="HB45" s="0"/>
      <c r="HC45" s="0"/>
      <c r="HD45" s="0"/>
      <c r="HE45" s="0"/>
      <c r="HF45" s="0"/>
      <c r="HG45" s="0"/>
      <c r="HH45" s="0"/>
      <c r="HI45" s="0"/>
      <c r="HJ45" s="0"/>
      <c r="HK45" s="0"/>
      <c r="HL45" s="0"/>
      <c r="HM45" s="0"/>
      <c r="HN45" s="0"/>
      <c r="HO45" s="0"/>
      <c r="HP45" s="0"/>
      <c r="HQ45" s="0"/>
      <c r="HR45" s="0"/>
      <c r="HS45" s="0"/>
      <c r="HT45" s="0"/>
      <c r="HU45" s="0"/>
      <c r="HV45" s="0"/>
      <c r="HW45" s="0"/>
      <c r="HX45" s="0"/>
      <c r="HY45" s="0"/>
      <c r="HZ45" s="0"/>
      <c r="IA45" s="0"/>
      <c r="IB45" s="0"/>
      <c r="IC45" s="0"/>
      <c r="ID45" s="0"/>
      <c r="IE45" s="0"/>
      <c r="IF45" s="0"/>
      <c r="IG45" s="0"/>
      <c r="IH45" s="0"/>
      <c r="II45" s="0"/>
      <c r="IJ45" s="0"/>
      <c r="IK45" s="0"/>
      <c r="IL45" s="0"/>
      <c r="IM45" s="0"/>
      <c r="IN45" s="0"/>
      <c r="IO45" s="0"/>
      <c r="IP45" s="0"/>
      <c r="IQ45" s="0"/>
      <c r="IR45" s="0"/>
      <c r="IS45" s="0"/>
      <c r="IT45" s="0"/>
      <c r="IU45" s="0"/>
      <c r="IV45" s="0"/>
      <c r="IW45" s="0"/>
      <c r="IX45" s="0"/>
      <c r="IY45" s="0"/>
      <c r="IZ45" s="0"/>
      <c r="JA45" s="0"/>
      <c r="JB45" s="0"/>
      <c r="JC45" s="0"/>
      <c r="JD45" s="0"/>
      <c r="JE45" s="0"/>
      <c r="JF45" s="0"/>
      <c r="JG45" s="0"/>
      <c r="JH45" s="0"/>
      <c r="JI45" s="0"/>
      <c r="JJ45" s="0"/>
      <c r="JK45" s="0"/>
      <c r="JL45" s="0"/>
      <c r="JM45" s="0"/>
      <c r="JN45" s="0"/>
      <c r="JO45" s="0"/>
      <c r="JP45" s="0"/>
      <c r="JQ45" s="0"/>
      <c r="JR45" s="0"/>
      <c r="JS45" s="0"/>
      <c r="JT45" s="0"/>
      <c r="JU45" s="0"/>
      <c r="JV45" s="0"/>
      <c r="JW45" s="0"/>
      <c r="JX45" s="0"/>
      <c r="JY45" s="0"/>
      <c r="JZ45" s="0"/>
      <c r="KA45" s="0"/>
      <c r="KB45" s="0"/>
      <c r="KC45" s="0"/>
      <c r="KD45" s="0"/>
      <c r="KE45" s="0"/>
      <c r="KF45" s="0"/>
      <c r="KG45" s="0"/>
      <c r="KH45" s="0"/>
      <c r="KI45" s="0"/>
      <c r="KJ45" s="0"/>
      <c r="KK45" s="0"/>
      <c r="KL45" s="0"/>
      <c r="KM45" s="0"/>
      <c r="KN45" s="0"/>
      <c r="KO45" s="0"/>
      <c r="KP45" s="0"/>
      <c r="KQ45" s="0"/>
      <c r="KR45" s="0"/>
      <c r="KS45" s="0"/>
      <c r="KT45" s="0"/>
      <c r="KU45" s="0"/>
      <c r="KV45" s="0"/>
      <c r="KW45" s="0"/>
      <c r="KX45" s="0"/>
      <c r="KY45" s="0"/>
      <c r="KZ45" s="0"/>
      <c r="LA45" s="0"/>
      <c r="LB45" s="0"/>
      <c r="LC45" s="0"/>
      <c r="LD45" s="0"/>
      <c r="LE45" s="0"/>
      <c r="LF45" s="0"/>
      <c r="LG45" s="0"/>
      <c r="LH45" s="0"/>
      <c r="LI45" s="0"/>
      <c r="LJ45" s="0"/>
      <c r="LK45" s="0"/>
      <c r="LL45" s="0"/>
      <c r="LM45" s="0"/>
      <c r="LN45" s="0"/>
      <c r="LO45" s="0"/>
      <c r="LP45" s="0"/>
      <c r="LQ45" s="0"/>
      <c r="LR45" s="0"/>
      <c r="LS45" s="0"/>
      <c r="LT45" s="0"/>
      <c r="LU45" s="0"/>
      <c r="LV45" s="0"/>
      <c r="LW45" s="0"/>
      <c r="LX45" s="0"/>
      <c r="LY45" s="0"/>
      <c r="LZ45" s="0"/>
      <c r="MA45" s="0"/>
      <c r="MB45" s="0"/>
      <c r="MC45" s="0"/>
      <c r="MD45" s="0"/>
      <c r="ME45" s="0"/>
      <c r="MF45" s="0"/>
      <c r="MG45" s="0"/>
      <c r="MH45" s="0"/>
      <c r="MI45" s="0"/>
      <c r="MJ45" s="0"/>
      <c r="MK45" s="0"/>
      <c r="ML45" s="0"/>
      <c r="MM45" s="0"/>
      <c r="MN45" s="0"/>
      <c r="MO45" s="0"/>
      <c r="MP45" s="0"/>
      <c r="MQ45" s="0"/>
      <c r="MR45" s="0"/>
      <c r="MS45" s="0"/>
      <c r="MT45" s="0"/>
      <c r="MU45" s="0"/>
      <c r="MV45" s="0"/>
      <c r="MW45" s="0"/>
      <c r="MX45" s="0"/>
      <c r="MY45" s="0"/>
      <c r="MZ45" s="0"/>
      <c r="NA45" s="0"/>
      <c r="NB45" s="0"/>
      <c r="NC45" s="0"/>
      <c r="ND45" s="0"/>
      <c r="NE45" s="0"/>
      <c r="NF45" s="0"/>
      <c r="NG45" s="0"/>
      <c r="NH45" s="0"/>
      <c r="NI45" s="0"/>
      <c r="NJ45" s="0"/>
      <c r="NK45" s="0"/>
      <c r="NL45" s="0"/>
      <c r="NM45" s="0"/>
      <c r="NN45" s="0"/>
      <c r="NO45" s="0"/>
      <c r="NP45" s="0"/>
      <c r="NQ45" s="0"/>
      <c r="NR45" s="0"/>
      <c r="NS45" s="0"/>
      <c r="NT45" s="0"/>
      <c r="NU45" s="0"/>
      <c r="NV45" s="0"/>
      <c r="NW45" s="0"/>
      <c r="NX45" s="0"/>
      <c r="NY45" s="0"/>
      <c r="NZ45" s="0"/>
      <c r="OA45" s="0"/>
      <c r="OB45" s="0"/>
      <c r="OC45" s="0"/>
      <c r="OD45" s="0"/>
      <c r="OE45" s="0"/>
      <c r="OF45" s="0"/>
      <c r="OG45" s="0"/>
      <c r="OH45" s="0"/>
      <c r="OI45" s="0"/>
      <c r="OJ45" s="0"/>
      <c r="OK45" s="0"/>
      <c r="OL45" s="0"/>
      <c r="OM45" s="0"/>
      <c r="ON45" s="0"/>
      <c r="OO45" s="0"/>
      <c r="OP45" s="0"/>
      <c r="OQ45" s="0"/>
      <c r="OR45" s="0"/>
      <c r="OS45" s="0"/>
      <c r="OT45" s="0"/>
      <c r="OU45" s="0"/>
      <c r="OV45" s="0"/>
      <c r="OW45" s="0"/>
      <c r="OX45" s="0"/>
      <c r="OY45" s="0"/>
      <c r="OZ45" s="0"/>
      <c r="PA45" s="0"/>
      <c r="PB45" s="0"/>
      <c r="PC45" s="0"/>
      <c r="PD45" s="0"/>
      <c r="PE45" s="0"/>
      <c r="PF45" s="0"/>
      <c r="PG45" s="0"/>
      <c r="PH45" s="0"/>
      <c r="PI45" s="0"/>
      <c r="PJ45" s="0"/>
      <c r="PK45" s="0"/>
      <c r="PL45" s="0"/>
      <c r="PM45" s="0"/>
      <c r="PN45" s="0"/>
      <c r="PO45" s="0"/>
      <c r="PP45" s="0"/>
      <c r="PQ45" s="0"/>
      <c r="PR45" s="0"/>
      <c r="PS45" s="0"/>
      <c r="PT45" s="0"/>
      <c r="PU45" s="0"/>
      <c r="PV45" s="0"/>
      <c r="PW45" s="0"/>
      <c r="PX45" s="0"/>
      <c r="PY45" s="0"/>
      <c r="PZ45" s="0"/>
      <c r="QA45" s="0"/>
      <c r="QB45" s="0"/>
      <c r="QC45" s="0"/>
      <c r="QD45" s="0"/>
      <c r="QE45" s="0"/>
      <c r="QF45" s="0"/>
      <c r="QG45" s="0"/>
      <c r="QH45" s="0"/>
      <c r="QI45" s="0"/>
      <c r="QJ45" s="0"/>
      <c r="QK45" s="0"/>
      <c r="QL45" s="0"/>
      <c r="QM45" s="0"/>
      <c r="QN45" s="0"/>
      <c r="QO45" s="0"/>
      <c r="QP45" s="0"/>
      <c r="QQ45" s="0"/>
      <c r="QR45" s="0"/>
      <c r="QS45" s="0"/>
      <c r="QT45" s="0"/>
      <c r="QU45" s="0"/>
      <c r="QV45" s="0"/>
      <c r="QW45" s="0"/>
      <c r="QX45" s="0"/>
      <c r="QY45" s="0"/>
      <c r="QZ45" s="0"/>
      <c r="RA45" s="0"/>
      <c r="RB45" s="0"/>
      <c r="RC45" s="0"/>
      <c r="RD45" s="0"/>
      <c r="RE45" s="0"/>
      <c r="RF45" s="0"/>
      <c r="RG45" s="0"/>
      <c r="RH45" s="0"/>
      <c r="RI45" s="0"/>
      <c r="RJ45" s="0"/>
      <c r="RK45" s="0"/>
      <c r="RL45" s="0"/>
      <c r="RM45" s="0"/>
      <c r="RN45" s="0"/>
      <c r="RO45" s="0"/>
      <c r="RP45" s="0"/>
      <c r="RQ45" s="0"/>
      <c r="RR45" s="0"/>
      <c r="RS45" s="0"/>
      <c r="RT45" s="0"/>
      <c r="RU45" s="0"/>
      <c r="RV45" s="0"/>
      <c r="RW45" s="0"/>
      <c r="RX45" s="0"/>
      <c r="RY45" s="0"/>
      <c r="RZ45" s="0"/>
      <c r="SA45" s="0"/>
      <c r="SB45" s="0"/>
      <c r="SC45" s="0"/>
      <c r="SD45" s="0"/>
      <c r="SE45" s="0"/>
      <c r="SF45" s="0"/>
      <c r="SG45" s="0"/>
      <c r="SH45" s="0"/>
      <c r="SI45" s="0"/>
      <c r="SJ45" s="0"/>
      <c r="SK45" s="0"/>
      <c r="SL45" s="0"/>
      <c r="SM45" s="0"/>
      <c r="SN45" s="0"/>
      <c r="SO45" s="0"/>
      <c r="SP45" s="0"/>
      <c r="SQ45" s="0"/>
      <c r="SR45" s="0"/>
      <c r="SS45" s="0"/>
      <c r="ST45" s="0"/>
      <c r="SU45" s="0"/>
      <c r="SV45" s="0"/>
      <c r="SW45" s="0"/>
      <c r="SX45" s="0"/>
      <c r="SY45" s="0"/>
      <c r="SZ45" s="0"/>
      <c r="TA45" s="0"/>
      <c r="TB45" s="0"/>
      <c r="TC45" s="0"/>
      <c r="TD45" s="0"/>
      <c r="TE45" s="0"/>
      <c r="TF45" s="0"/>
      <c r="TG45" s="0"/>
      <c r="TH45" s="0"/>
      <c r="TI45" s="0"/>
      <c r="TJ45" s="0"/>
      <c r="TK45" s="0"/>
      <c r="TL45" s="0"/>
      <c r="TM45" s="0"/>
      <c r="TN45" s="0"/>
      <c r="TO45" s="0"/>
      <c r="TP45" s="0"/>
      <c r="TQ45" s="0"/>
      <c r="TR45" s="0"/>
      <c r="TS45" s="0"/>
      <c r="TT45" s="0"/>
      <c r="TU45" s="0"/>
      <c r="TV45" s="0"/>
      <c r="TW45" s="0"/>
      <c r="TX45" s="0"/>
      <c r="TY45" s="0"/>
      <c r="TZ45" s="0"/>
      <c r="UA45" s="0"/>
      <c r="UB45" s="0"/>
      <c r="UC45" s="0"/>
      <c r="UD45" s="0"/>
      <c r="UE45" s="0"/>
      <c r="UF45" s="0"/>
      <c r="UG45" s="0"/>
      <c r="UH45" s="0"/>
      <c r="UI45" s="0"/>
      <c r="UJ45" s="0"/>
      <c r="UK45" s="0"/>
      <c r="UL45" s="0"/>
      <c r="UM45" s="0"/>
      <c r="UN45" s="0"/>
      <c r="UO45" s="0"/>
      <c r="UP45" s="0"/>
      <c r="UQ45" s="0"/>
      <c r="UR45" s="0"/>
      <c r="US45" s="0"/>
      <c r="UT45" s="0"/>
      <c r="UU45" s="0"/>
      <c r="UV45" s="0"/>
      <c r="UW45" s="0"/>
      <c r="UX45" s="0"/>
      <c r="UY45" s="0"/>
      <c r="UZ45" s="0"/>
      <c r="VA45" s="0"/>
      <c r="VB45" s="0"/>
      <c r="VC45" s="0"/>
      <c r="VD45" s="0"/>
      <c r="VE45" s="0"/>
      <c r="VF45" s="0"/>
      <c r="VG45" s="0"/>
      <c r="VH45" s="0"/>
      <c r="VI45" s="0"/>
      <c r="VJ45" s="0"/>
      <c r="VK45" s="0"/>
      <c r="VL45" s="0"/>
      <c r="VM45" s="0"/>
      <c r="VN45" s="0"/>
      <c r="VO45" s="0"/>
      <c r="VP45" s="0"/>
      <c r="VQ45" s="0"/>
      <c r="VR45" s="0"/>
      <c r="VS45" s="0"/>
      <c r="VT45" s="0"/>
      <c r="VU45" s="0"/>
      <c r="VV45" s="0"/>
      <c r="VW45" s="0"/>
      <c r="VX45" s="0"/>
      <c r="VY45" s="0"/>
      <c r="VZ45" s="0"/>
      <c r="WA45" s="0"/>
      <c r="WB45" s="0"/>
      <c r="WC45" s="0"/>
      <c r="WD45" s="0"/>
      <c r="WE45" s="0"/>
      <c r="WF45" s="0"/>
      <c r="WG45" s="0"/>
      <c r="WH45" s="0"/>
      <c r="WI45" s="0"/>
      <c r="WJ45" s="0"/>
      <c r="WK45" s="0"/>
      <c r="WL45" s="0"/>
      <c r="WM45" s="0"/>
      <c r="WN45" s="0"/>
      <c r="WO45" s="0"/>
      <c r="WP45" s="0"/>
      <c r="WQ45" s="0"/>
      <c r="WR45" s="0"/>
      <c r="WS45" s="0"/>
      <c r="WT45" s="0"/>
      <c r="WU45" s="0"/>
      <c r="WV45" s="0"/>
      <c r="WW45" s="0"/>
      <c r="WX45" s="0"/>
      <c r="WY45" s="0"/>
      <c r="WZ45" s="0"/>
      <c r="XA45" s="0"/>
      <c r="XB45" s="0"/>
      <c r="XC45" s="0"/>
      <c r="XD45" s="0"/>
      <c r="XE45" s="0"/>
      <c r="XF45" s="0"/>
      <c r="XG45" s="0"/>
      <c r="XH45" s="0"/>
      <c r="XI45" s="0"/>
      <c r="XJ45" s="0"/>
      <c r="XK45" s="0"/>
      <c r="XL45" s="0"/>
      <c r="XM45" s="0"/>
      <c r="XN45" s="0"/>
      <c r="XO45" s="0"/>
      <c r="XP45" s="0"/>
      <c r="XQ45" s="0"/>
      <c r="XR45" s="0"/>
      <c r="XS45" s="0"/>
      <c r="XT45" s="0"/>
      <c r="XU45" s="0"/>
      <c r="XV45" s="0"/>
      <c r="XW45" s="0"/>
      <c r="XX45" s="0"/>
      <c r="XY45" s="0"/>
      <c r="XZ45" s="0"/>
      <c r="YA45" s="0"/>
      <c r="YB45" s="0"/>
      <c r="YC45" s="0"/>
      <c r="YD45" s="0"/>
      <c r="YE45" s="0"/>
      <c r="YF45" s="0"/>
      <c r="YG45" s="0"/>
      <c r="YH45" s="0"/>
      <c r="YI45" s="0"/>
      <c r="YJ45" s="0"/>
      <c r="YK45" s="0"/>
      <c r="YL45" s="0"/>
      <c r="YM45" s="0"/>
      <c r="YN45" s="0"/>
      <c r="YO45" s="0"/>
      <c r="YP45" s="0"/>
      <c r="YQ45" s="0"/>
      <c r="YR45" s="0"/>
      <c r="YS45" s="0"/>
      <c r="YT45" s="0"/>
      <c r="YU45" s="0"/>
      <c r="YV45" s="0"/>
      <c r="YW45" s="0"/>
      <c r="YX45" s="0"/>
      <c r="YY45" s="0"/>
      <c r="YZ45" s="0"/>
      <c r="ZA45" s="0"/>
      <c r="ZB45" s="0"/>
      <c r="ZC45" s="0"/>
      <c r="ZD45" s="0"/>
      <c r="ZE45" s="0"/>
      <c r="ZF45" s="0"/>
      <c r="ZG45" s="0"/>
      <c r="ZH45" s="0"/>
      <c r="ZI45" s="0"/>
      <c r="ZJ45" s="0"/>
      <c r="ZK45" s="0"/>
      <c r="ZL45" s="0"/>
      <c r="ZM45" s="0"/>
      <c r="ZN45" s="0"/>
      <c r="ZO45" s="0"/>
      <c r="ZP45" s="0"/>
      <c r="ZQ45" s="0"/>
      <c r="ZR45" s="0"/>
      <c r="ZS45" s="0"/>
      <c r="ZT45" s="0"/>
      <c r="ZU45" s="0"/>
      <c r="ZV45" s="0"/>
      <c r="ZW45" s="0"/>
      <c r="ZX45" s="0"/>
      <c r="ZY45" s="0"/>
      <c r="ZZ45" s="0"/>
      <c r="AAA45" s="0"/>
      <c r="AAB45" s="0"/>
      <c r="AAC45" s="0"/>
      <c r="AAD45" s="0"/>
      <c r="AAE45" s="0"/>
      <c r="AAF45" s="0"/>
      <c r="AAG45" s="0"/>
      <c r="AAH45" s="0"/>
      <c r="AAI45" s="0"/>
      <c r="AAJ45" s="0"/>
      <c r="AAK45" s="0"/>
      <c r="AAL45" s="0"/>
      <c r="AAM45" s="0"/>
      <c r="AAN45" s="0"/>
      <c r="AAO45" s="0"/>
      <c r="AAP45" s="0"/>
      <c r="AAQ45" s="0"/>
      <c r="AAR45" s="0"/>
      <c r="AAS45" s="0"/>
      <c r="AAT45" s="0"/>
      <c r="AAU45" s="0"/>
      <c r="AAV45" s="0"/>
      <c r="AAW45" s="0"/>
      <c r="AAX45" s="0"/>
      <c r="AAY45" s="0"/>
      <c r="AAZ45" s="0"/>
      <c r="ABA45" s="0"/>
      <c r="ABB45" s="0"/>
      <c r="ABC45" s="0"/>
      <c r="ABD45" s="0"/>
      <c r="ABE45" s="0"/>
      <c r="ABF45" s="0"/>
      <c r="ABG45" s="0"/>
      <c r="ABH45" s="0"/>
      <c r="ABI45" s="0"/>
      <c r="ABJ45" s="0"/>
      <c r="ABK45" s="0"/>
      <c r="ABL45" s="0"/>
      <c r="ABM45" s="0"/>
      <c r="ABN45" s="0"/>
      <c r="ABO45" s="0"/>
      <c r="ABP45" s="0"/>
      <c r="ABQ45" s="0"/>
      <c r="ABR45" s="0"/>
      <c r="ABS45" s="0"/>
      <c r="ABT45" s="0"/>
      <c r="ABU45" s="0"/>
      <c r="ABV45" s="0"/>
      <c r="ABW45" s="0"/>
      <c r="ABX45" s="0"/>
      <c r="ABY45" s="0"/>
      <c r="ABZ45" s="0"/>
      <c r="ACA45" s="0"/>
      <c r="ACB45" s="0"/>
      <c r="ACC45" s="0"/>
      <c r="ACD45" s="0"/>
      <c r="ACE45" s="0"/>
      <c r="ACF45" s="0"/>
      <c r="ACG45" s="0"/>
      <c r="ACH45" s="0"/>
      <c r="ACI45" s="0"/>
      <c r="ACJ45" s="0"/>
      <c r="ACK45" s="0"/>
      <c r="ACL45" s="0"/>
      <c r="ACM45" s="0"/>
      <c r="ACN45" s="0"/>
      <c r="ACO45" s="0"/>
      <c r="ACP45" s="0"/>
      <c r="ACQ45" s="0"/>
      <c r="ACR45" s="0"/>
      <c r="ACS45" s="0"/>
      <c r="ACT45" s="0"/>
      <c r="ACU45" s="0"/>
      <c r="ACV45" s="0"/>
      <c r="ACW45" s="0"/>
      <c r="ACX45" s="0"/>
      <c r="ACY45" s="0"/>
      <c r="ACZ45" s="0"/>
      <c r="ADA45" s="0"/>
      <c r="ADB45" s="0"/>
      <c r="ADC45" s="0"/>
      <c r="ADD45" s="0"/>
      <c r="ADE45" s="0"/>
      <c r="ADF45" s="0"/>
      <c r="ADG45" s="0"/>
      <c r="ADH45" s="0"/>
      <c r="ADI45" s="0"/>
      <c r="ADJ45" s="0"/>
      <c r="ADK45" s="0"/>
      <c r="ADL45" s="0"/>
      <c r="ADM45" s="0"/>
      <c r="ADN45" s="0"/>
      <c r="ADO45" s="0"/>
      <c r="ADP45" s="0"/>
      <c r="ADQ45" s="0"/>
      <c r="ADR45" s="0"/>
      <c r="ADS45" s="0"/>
      <c r="ADT45" s="0"/>
      <c r="ADU45" s="0"/>
      <c r="ADV45" s="0"/>
      <c r="ADW45" s="0"/>
      <c r="ADX45" s="0"/>
      <c r="ADY45" s="0"/>
      <c r="ADZ45" s="0"/>
      <c r="AEA45" s="0"/>
      <c r="AEB45" s="0"/>
      <c r="AEC45" s="0"/>
      <c r="AED45" s="0"/>
      <c r="AEE45" s="0"/>
      <c r="AEF45" s="0"/>
      <c r="AEG45" s="0"/>
      <c r="AEH45" s="0"/>
      <c r="AEI45" s="0"/>
      <c r="AEJ45" s="0"/>
      <c r="AEK45" s="0"/>
      <c r="AEL45" s="0"/>
      <c r="AEM45" s="0"/>
      <c r="AEN45" s="0"/>
      <c r="AEO45" s="0"/>
      <c r="AEP45" s="0"/>
      <c r="AEQ45" s="0"/>
      <c r="AER45" s="0"/>
      <c r="AES45" s="0"/>
      <c r="AET45" s="0"/>
      <c r="AEU45" s="0"/>
      <c r="AEV45" s="0"/>
      <c r="AEW45" s="0"/>
      <c r="AEX45" s="0"/>
      <c r="AEY45" s="0"/>
      <c r="AEZ45" s="0"/>
      <c r="AFA45" s="0"/>
      <c r="AFB45" s="0"/>
      <c r="AFC45" s="0"/>
      <c r="AFD45" s="0"/>
      <c r="AFE45" s="0"/>
      <c r="AFF45" s="0"/>
      <c r="AFG45" s="0"/>
      <c r="AFH45" s="0"/>
      <c r="AFI45" s="0"/>
      <c r="AFJ45" s="0"/>
      <c r="AFK45" s="0"/>
      <c r="AFL45" s="0"/>
      <c r="AFM45" s="0"/>
      <c r="AFN45" s="0"/>
      <c r="AFO45" s="0"/>
      <c r="AFP45" s="0"/>
      <c r="AFQ45" s="0"/>
      <c r="AFR45" s="0"/>
      <c r="AFS45" s="0"/>
      <c r="AFT45" s="0"/>
      <c r="AFU45" s="0"/>
      <c r="AFV45" s="0"/>
      <c r="AFW45" s="0"/>
      <c r="AFX45" s="0"/>
      <c r="AFY45" s="0"/>
      <c r="AFZ45" s="0"/>
      <c r="AGA45" s="0"/>
      <c r="AGB45" s="0"/>
      <c r="AGC45" s="0"/>
      <c r="AGD45" s="0"/>
      <c r="AGE45" s="0"/>
      <c r="AGF45" s="0"/>
      <c r="AGG45" s="0"/>
      <c r="AGH45" s="0"/>
      <c r="AGI45" s="0"/>
      <c r="AGJ45" s="0"/>
      <c r="AGK45" s="0"/>
      <c r="AGL45" s="0"/>
      <c r="AGM45" s="0"/>
      <c r="AGN45" s="0"/>
      <c r="AGO45" s="0"/>
      <c r="AGP45" s="0"/>
      <c r="AGQ45" s="0"/>
      <c r="AGR45" s="0"/>
      <c r="AGS45" s="0"/>
      <c r="AGT45" s="0"/>
      <c r="AGU45" s="0"/>
      <c r="AGV45" s="0"/>
      <c r="AGW45" s="0"/>
      <c r="AGX45" s="0"/>
      <c r="AGY45" s="0"/>
      <c r="AGZ45" s="0"/>
      <c r="AHA45" s="0"/>
      <c r="AHB45" s="0"/>
      <c r="AHC45" s="0"/>
      <c r="AHD45" s="0"/>
      <c r="AHE45" s="0"/>
      <c r="AHF45" s="0"/>
      <c r="AHG45" s="0"/>
      <c r="AHH45" s="0"/>
      <c r="AHI45" s="0"/>
      <c r="AHJ45" s="0"/>
      <c r="AHK45" s="0"/>
      <c r="AHL45" s="0"/>
      <c r="AHM45" s="0"/>
      <c r="AHN45" s="0"/>
      <c r="AHO45" s="0"/>
      <c r="AHP45" s="0"/>
      <c r="AHQ45" s="0"/>
      <c r="AHR45" s="0"/>
      <c r="AHS45" s="0"/>
      <c r="AHT45" s="0"/>
      <c r="AHU45" s="0"/>
      <c r="AHV45" s="0"/>
      <c r="AHW45" s="0"/>
      <c r="AHX45" s="0"/>
      <c r="AHY45" s="0"/>
      <c r="AHZ45" s="0"/>
      <c r="AIA45" s="0"/>
      <c r="AIB45" s="0"/>
      <c r="AIC45" s="0"/>
      <c r="AID45" s="0"/>
      <c r="AIE45" s="0"/>
      <c r="AIF45" s="0"/>
      <c r="AIG45" s="0"/>
      <c r="AIH45" s="0"/>
      <c r="AII45" s="0"/>
      <c r="AIJ45" s="0"/>
      <c r="AIK45" s="0"/>
      <c r="AIL45" s="0"/>
      <c r="AIM45" s="0"/>
      <c r="AIN45" s="0"/>
      <c r="AIO45" s="0"/>
      <c r="AIP45" s="0"/>
      <c r="AIQ45" s="0"/>
      <c r="AIR45" s="0"/>
      <c r="AIS45" s="0"/>
      <c r="AIT45" s="0"/>
      <c r="AIU45" s="0"/>
      <c r="AIV45" s="0"/>
      <c r="AIW45" s="0"/>
      <c r="AIX45" s="0"/>
      <c r="AIY45" s="0"/>
      <c r="AIZ45" s="0"/>
      <c r="AJA45" s="0"/>
      <c r="AJB45" s="0"/>
      <c r="AJC45" s="0"/>
      <c r="AJD45" s="0"/>
      <c r="AJE45" s="0"/>
      <c r="AJF45" s="0"/>
      <c r="AJG45" s="0"/>
      <c r="AJH45" s="0"/>
      <c r="AJI45" s="0"/>
      <c r="AJJ45" s="0"/>
      <c r="AJK45" s="0"/>
      <c r="AJL45" s="0"/>
      <c r="AJM45" s="0"/>
      <c r="AJN45" s="0"/>
      <c r="AJO45" s="0"/>
      <c r="AJP45" s="0"/>
      <c r="AJQ45" s="0"/>
      <c r="AJR45" s="0"/>
      <c r="AJS45" s="0"/>
      <c r="AJT45" s="0"/>
      <c r="AJU45" s="0"/>
      <c r="AJV45" s="0"/>
      <c r="AJW45" s="0"/>
      <c r="AJX45" s="0"/>
      <c r="AJY45" s="0"/>
      <c r="AJZ45" s="0"/>
      <c r="AKA45" s="0"/>
      <c r="AKB45" s="0"/>
      <c r="AKC45" s="0"/>
      <c r="AKD45" s="0"/>
      <c r="AKE45" s="0"/>
      <c r="AKF45" s="0"/>
      <c r="AKG45" s="0"/>
      <c r="AKH45" s="0"/>
      <c r="AKI45" s="0"/>
      <c r="AKJ45" s="0"/>
      <c r="AKK45" s="0"/>
      <c r="AKL45" s="0"/>
      <c r="AKM45" s="0"/>
      <c r="AKN45" s="0"/>
      <c r="AKO45" s="0"/>
      <c r="AKP45" s="0"/>
      <c r="AKQ45" s="0"/>
      <c r="AKR45" s="0"/>
      <c r="AKS45" s="0"/>
      <c r="AKT45" s="0"/>
      <c r="AKU45" s="0"/>
      <c r="AKV45" s="0"/>
      <c r="AKW45" s="0"/>
      <c r="AKX45" s="0"/>
      <c r="AKY45" s="0"/>
      <c r="AKZ45" s="0"/>
      <c r="ALA45" s="0"/>
      <c r="ALB45" s="0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  <c r="AMH45" s="0"/>
      <c r="AMI45" s="0"/>
      <c r="AMJ45" s="0"/>
    </row>
    <row r="46" customFormat="false" ht="15" hidden="false" customHeight="false" outlineLevel="0" collapsed="false">
      <c r="A46" s="38" t="s">
        <v>76</v>
      </c>
      <c r="B46" s="78" t="n">
        <v>41149</v>
      </c>
      <c r="C46" s="75" t="n">
        <f aca="false">dw!C46</f>
        <v>2.68493150684931</v>
      </c>
      <c r="D46" s="28" t="s">
        <v>71</v>
      </c>
      <c r="E46" s="39"/>
      <c r="F46" s="39"/>
      <c r="G46" s="40"/>
      <c r="H46" s="76" t="n">
        <f aca="false">(dw!K46*100)/dw!$AB46</f>
        <v>5.90064955038772</v>
      </c>
      <c r="I46" s="76" t="n">
        <f aca="false">(dw!L46*100)/dw!$AB46</f>
        <v>1.13142619087232</v>
      </c>
      <c r="J46" s="76" t="n">
        <f aca="false">(dw!M46*100)/dw!$AB46</f>
        <v>21.2418898380048</v>
      </c>
      <c r="K46" s="76" t="n">
        <f aca="false">(dw!N46*100)/dw!$AB46</f>
        <v>2.05901188915118</v>
      </c>
      <c r="L46" s="76" t="n">
        <f aca="false">(dw!O46*100)/dw!$AB46</f>
        <v>0</v>
      </c>
      <c r="M46" s="76" t="n">
        <f aca="false">(dw!P46*100)/dw!$AB46</f>
        <v>13.6873295080473</v>
      </c>
      <c r="N46" s="76" t="n">
        <f aca="false">(dw!Q46*100)/dw!$AB46</f>
        <v>0</v>
      </c>
      <c r="O46" s="76" t="n">
        <f aca="false">(dw!R46*100)/dw!$AB46</f>
        <v>12.7430180831426</v>
      </c>
      <c r="P46" s="76" t="n">
        <f aca="false">(dw!S46*100)/dw!$AB46</f>
        <v>9.05409708855325</v>
      </c>
      <c r="Q46" s="76" t="n">
        <f aca="false">(dw!T46*100)/dw!$AB46</f>
        <v>7.12430000344044</v>
      </c>
      <c r="R46" s="76" t="n">
        <f aca="false">(dw!U46*100)/dw!$AB46</f>
        <v>0.139673329412301</v>
      </c>
      <c r="S46" s="76" t="n">
        <f aca="false">(dw!V46*100)/dw!$AB46</f>
        <v>0.264109079625623</v>
      </c>
      <c r="T46" s="76" t="n">
        <f aca="false">(dw!W46*100)/dw!$AB46</f>
        <v>3.0033716363058</v>
      </c>
      <c r="U46" s="76" t="n">
        <f aca="false">(dw!X46*100)/dw!$AB46</f>
        <v>13.4097303463411</v>
      </c>
      <c r="V46" s="76" t="n">
        <f aca="false">(dw!Y46*100)/dw!$AB46</f>
        <v>0.255253699192378</v>
      </c>
      <c r="W46" s="76" t="n">
        <f aca="false">(dw!Z46*100)/dw!$AB46</f>
        <v>9.98613975752323</v>
      </c>
      <c r="X46" s="76" t="n">
        <f aca="false">(dw!AA46*100)/dw!$AB46</f>
        <v>0</v>
      </c>
      <c r="Y46" s="76" t="n">
        <f aca="false">SUM(H46:X46)</f>
        <v>100</v>
      </c>
      <c r="Z46" s="77" t="n">
        <f aca="false">SUM(H46:L46)</f>
        <v>30.332977468416</v>
      </c>
      <c r="AA46" s="77" t="n">
        <f aca="false">SUM(M46:R46)</f>
        <v>42.7484180125959</v>
      </c>
      <c r="AB46" s="77" t="n">
        <f aca="false">(I46)/(H46+I46)</f>
        <v>0.160895051831394</v>
      </c>
      <c r="AC46" s="77" t="n">
        <f aca="false">U46/(Z46+U46)</f>
        <v>0.306559219038954</v>
      </c>
      <c r="AD46" s="77" t="n">
        <f aca="false">U46/(U46+AA46)</f>
        <v>0.238785122697285</v>
      </c>
      <c r="AE46" s="77" t="n">
        <f aca="false">Z46/(Z46+AA46)</f>
        <v>0.415057447504504</v>
      </c>
      <c r="AF46" s="77" t="n">
        <f aca="false">(H46+I46)/(H46+I46+V46)</f>
        <v>0.964972943616979</v>
      </c>
      <c r="AG46" s="77"/>
      <c r="AH46" s="77" t="n">
        <f aca="false">(H46+I46)/(V46+U46)</f>
        <v>0.514605484926164</v>
      </c>
      <c r="AI46" s="0"/>
      <c r="AJ46" s="0"/>
      <c r="AK46" s="0"/>
      <c r="AL46" s="0"/>
      <c r="AM46" s="0"/>
      <c r="AN46" s="0"/>
      <c r="AO46" s="0"/>
      <c r="AP46" s="0"/>
      <c r="AQ46" s="0"/>
      <c r="AR46" s="0"/>
      <c r="AS46" s="0"/>
      <c r="AT46" s="0"/>
      <c r="AU46" s="0"/>
      <c r="AV46" s="0"/>
      <c r="AW46" s="0"/>
      <c r="AX46" s="0"/>
      <c r="AY46" s="0"/>
      <c r="AZ46" s="0"/>
      <c r="BA46" s="0"/>
      <c r="BB46" s="0"/>
      <c r="BC46" s="0"/>
      <c r="BD46" s="0"/>
      <c r="BE46" s="0"/>
      <c r="BF46" s="0"/>
      <c r="BG46" s="0"/>
      <c r="BH46" s="0"/>
      <c r="BI46" s="0"/>
      <c r="BJ46" s="0"/>
      <c r="BK46" s="0"/>
      <c r="BL46" s="0"/>
      <c r="BM46" s="0"/>
      <c r="BN46" s="0"/>
      <c r="BO46" s="0"/>
      <c r="BP46" s="0"/>
      <c r="BQ46" s="0"/>
      <c r="BR46" s="0"/>
      <c r="BS46" s="0"/>
      <c r="BT46" s="0"/>
      <c r="BU46" s="0"/>
      <c r="BV46" s="0"/>
      <c r="BW46" s="0"/>
      <c r="BX46" s="0"/>
      <c r="BY46" s="0"/>
      <c r="BZ46" s="0"/>
      <c r="CA46" s="0"/>
      <c r="CB46" s="0"/>
      <c r="CC46" s="0"/>
      <c r="CD46" s="0"/>
      <c r="CE46" s="0"/>
      <c r="CF46" s="0"/>
      <c r="CG46" s="0"/>
      <c r="CH46" s="0"/>
      <c r="CI46" s="0"/>
      <c r="CJ46" s="0"/>
      <c r="CK46" s="0"/>
      <c r="CL46" s="0"/>
      <c r="CM46" s="0"/>
      <c r="CN46" s="0"/>
      <c r="CO46" s="0"/>
      <c r="CP46" s="0"/>
      <c r="CQ46" s="0"/>
      <c r="CR46" s="0"/>
      <c r="CS46" s="0"/>
      <c r="CT46" s="0"/>
      <c r="CU46" s="0"/>
      <c r="CV46" s="0"/>
      <c r="CW46" s="0"/>
      <c r="CX46" s="0"/>
      <c r="CY46" s="0"/>
      <c r="CZ46" s="0"/>
      <c r="DA46" s="0"/>
      <c r="DB46" s="0"/>
      <c r="DC46" s="0"/>
      <c r="DD46" s="0"/>
      <c r="DE46" s="0"/>
      <c r="DF46" s="0"/>
      <c r="DG46" s="0"/>
      <c r="DH46" s="0"/>
      <c r="DI46" s="0"/>
      <c r="DJ46" s="0"/>
      <c r="DK46" s="0"/>
      <c r="DL46" s="0"/>
      <c r="DM46" s="0"/>
      <c r="DN46" s="0"/>
      <c r="DO46" s="0"/>
      <c r="DP46" s="0"/>
      <c r="DQ46" s="0"/>
      <c r="DR46" s="0"/>
      <c r="DS46" s="0"/>
      <c r="DT46" s="0"/>
      <c r="DU46" s="0"/>
      <c r="DV46" s="0"/>
      <c r="DW46" s="0"/>
      <c r="DX46" s="0"/>
      <c r="DY46" s="0"/>
      <c r="DZ46" s="0"/>
      <c r="EA46" s="0"/>
      <c r="EB46" s="0"/>
      <c r="EC46" s="0"/>
      <c r="ED46" s="0"/>
      <c r="EE46" s="0"/>
      <c r="EF46" s="0"/>
      <c r="EG46" s="0"/>
      <c r="EH46" s="0"/>
      <c r="EI46" s="0"/>
      <c r="EJ46" s="0"/>
      <c r="EK46" s="0"/>
      <c r="EL46" s="0"/>
      <c r="EM46" s="0"/>
      <c r="EN46" s="0"/>
      <c r="EO46" s="0"/>
      <c r="EP46" s="0"/>
      <c r="EQ46" s="0"/>
      <c r="ER46" s="0"/>
      <c r="ES46" s="0"/>
      <c r="ET46" s="0"/>
      <c r="EU46" s="0"/>
      <c r="EV46" s="0"/>
      <c r="EW46" s="0"/>
      <c r="EX46" s="0"/>
      <c r="EY46" s="0"/>
      <c r="EZ46" s="0"/>
      <c r="FA46" s="0"/>
      <c r="FB46" s="0"/>
      <c r="FC46" s="0"/>
      <c r="FD46" s="0"/>
      <c r="FE46" s="0"/>
      <c r="FF46" s="0"/>
      <c r="FG46" s="0"/>
      <c r="FH46" s="0"/>
      <c r="FI46" s="0"/>
      <c r="FJ46" s="0"/>
      <c r="FK46" s="0"/>
      <c r="FL46" s="0"/>
      <c r="FM46" s="0"/>
      <c r="FN46" s="0"/>
      <c r="FO46" s="0"/>
      <c r="FP46" s="0"/>
      <c r="FQ46" s="0"/>
      <c r="FR46" s="0"/>
      <c r="FS46" s="0"/>
      <c r="FT46" s="0"/>
      <c r="FU46" s="0"/>
      <c r="FV46" s="0"/>
      <c r="FW46" s="0"/>
      <c r="FX46" s="0"/>
      <c r="FY46" s="0"/>
      <c r="FZ46" s="0"/>
      <c r="GA46" s="0"/>
      <c r="GB46" s="0"/>
      <c r="GC46" s="0"/>
      <c r="GD46" s="0"/>
      <c r="GE46" s="0"/>
      <c r="GF46" s="0"/>
      <c r="GG46" s="0"/>
      <c r="GH46" s="0"/>
      <c r="GI46" s="0"/>
      <c r="GJ46" s="0"/>
      <c r="GK46" s="0"/>
      <c r="GL46" s="0"/>
      <c r="GM46" s="0"/>
      <c r="GN46" s="0"/>
      <c r="GO46" s="0"/>
      <c r="GP46" s="0"/>
      <c r="GQ46" s="0"/>
      <c r="GR46" s="0"/>
      <c r="GS46" s="0"/>
      <c r="GT46" s="0"/>
      <c r="GU46" s="0"/>
      <c r="GV46" s="0"/>
      <c r="GW46" s="0"/>
      <c r="GX46" s="0"/>
      <c r="GY46" s="0"/>
      <c r="GZ46" s="0"/>
      <c r="HA46" s="0"/>
      <c r="HB46" s="0"/>
      <c r="HC46" s="0"/>
      <c r="HD46" s="0"/>
      <c r="HE46" s="0"/>
      <c r="HF46" s="0"/>
      <c r="HG46" s="0"/>
      <c r="HH46" s="0"/>
      <c r="HI46" s="0"/>
      <c r="HJ46" s="0"/>
      <c r="HK46" s="0"/>
      <c r="HL46" s="0"/>
      <c r="HM46" s="0"/>
      <c r="HN46" s="0"/>
      <c r="HO46" s="0"/>
      <c r="HP46" s="0"/>
      <c r="HQ46" s="0"/>
      <c r="HR46" s="0"/>
      <c r="HS46" s="0"/>
      <c r="HT46" s="0"/>
      <c r="HU46" s="0"/>
      <c r="HV46" s="0"/>
      <c r="HW46" s="0"/>
      <c r="HX46" s="0"/>
      <c r="HY46" s="0"/>
      <c r="HZ46" s="0"/>
      <c r="IA46" s="0"/>
      <c r="IB46" s="0"/>
      <c r="IC46" s="0"/>
      <c r="ID46" s="0"/>
      <c r="IE46" s="0"/>
      <c r="IF46" s="0"/>
      <c r="IG46" s="0"/>
      <c r="IH46" s="0"/>
      <c r="II46" s="0"/>
      <c r="IJ46" s="0"/>
      <c r="IK46" s="0"/>
      <c r="IL46" s="0"/>
      <c r="IM46" s="0"/>
      <c r="IN46" s="0"/>
      <c r="IO46" s="0"/>
      <c r="IP46" s="0"/>
      <c r="IQ46" s="0"/>
      <c r="IR46" s="0"/>
      <c r="IS46" s="0"/>
      <c r="IT46" s="0"/>
      <c r="IU46" s="0"/>
      <c r="IV46" s="0"/>
      <c r="IW46" s="0"/>
      <c r="IX46" s="0"/>
      <c r="IY46" s="0"/>
      <c r="IZ46" s="0"/>
      <c r="JA46" s="0"/>
      <c r="JB46" s="0"/>
      <c r="JC46" s="0"/>
      <c r="JD46" s="0"/>
      <c r="JE46" s="0"/>
      <c r="JF46" s="0"/>
      <c r="JG46" s="0"/>
      <c r="JH46" s="0"/>
      <c r="JI46" s="0"/>
      <c r="JJ46" s="0"/>
      <c r="JK46" s="0"/>
      <c r="JL46" s="0"/>
      <c r="JM46" s="0"/>
      <c r="JN46" s="0"/>
      <c r="JO46" s="0"/>
      <c r="JP46" s="0"/>
      <c r="JQ46" s="0"/>
      <c r="JR46" s="0"/>
      <c r="JS46" s="0"/>
      <c r="JT46" s="0"/>
      <c r="JU46" s="0"/>
      <c r="JV46" s="0"/>
      <c r="JW46" s="0"/>
      <c r="JX46" s="0"/>
      <c r="JY46" s="0"/>
      <c r="JZ46" s="0"/>
      <c r="KA46" s="0"/>
      <c r="KB46" s="0"/>
      <c r="KC46" s="0"/>
      <c r="KD46" s="0"/>
      <c r="KE46" s="0"/>
      <c r="KF46" s="0"/>
      <c r="KG46" s="0"/>
      <c r="KH46" s="0"/>
      <c r="KI46" s="0"/>
      <c r="KJ46" s="0"/>
      <c r="KK46" s="0"/>
      <c r="KL46" s="0"/>
      <c r="KM46" s="0"/>
      <c r="KN46" s="0"/>
      <c r="KO46" s="0"/>
      <c r="KP46" s="0"/>
      <c r="KQ46" s="0"/>
      <c r="KR46" s="0"/>
      <c r="KS46" s="0"/>
      <c r="KT46" s="0"/>
      <c r="KU46" s="0"/>
      <c r="KV46" s="0"/>
      <c r="KW46" s="0"/>
      <c r="KX46" s="0"/>
      <c r="KY46" s="0"/>
      <c r="KZ46" s="0"/>
      <c r="LA46" s="0"/>
      <c r="LB46" s="0"/>
      <c r="LC46" s="0"/>
      <c r="LD46" s="0"/>
      <c r="LE46" s="0"/>
      <c r="LF46" s="0"/>
      <c r="LG46" s="0"/>
      <c r="LH46" s="0"/>
      <c r="LI46" s="0"/>
      <c r="LJ46" s="0"/>
      <c r="LK46" s="0"/>
      <c r="LL46" s="0"/>
      <c r="LM46" s="0"/>
      <c r="LN46" s="0"/>
      <c r="LO46" s="0"/>
      <c r="LP46" s="0"/>
      <c r="LQ46" s="0"/>
      <c r="LR46" s="0"/>
      <c r="LS46" s="0"/>
      <c r="LT46" s="0"/>
      <c r="LU46" s="0"/>
      <c r="LV46" s="0"/>
      <c r="LW46" s="0"/>
      <c r="LX46" s="0"/>
      <c r="LY46" s="0"/>
      <c r="LZ46" s="0"/>
      <c r="MA46" s="0"/>
      <c r="MB46" s="0"/>
      <c r="MC46" s="0"/>
      <c r="MD46" s="0"/>
      <c r="ME46" s="0"/>
      <c r="MF46" s="0"/>
      <c r="MG46" s="0"/>
      <c r="MH46" s="0"/>
      <c r="MI46" s="0"/>
      <c r="MJ46" s="0"/>
      <c r="MK46" s="0"/>
      <c r="ML46" s="0"/>
      <c r="MM46" s="0"/>
      <c r="MN46" s="0"/>
      <c r="MO46" s="0"/>
      <c r="MP46" s="0"/>
      <c r="MQ46" s="0"/>
      <c r="MR46" s="0"/>
      <c r="MS46" s="0"/>
      <c r="MT46" s="0"/>
      <c r="MU46" s="0"/>
      <c r="MV46" s="0"/>
      <c r="MW46" s="0"/>
      <c r="MX46" s="0"/>
      <c r="MY46" s="0"/>
      <c r="MZ46" s="0"/>
      <c r="NA46" s="0"/>
      <c r="NB46" s="0"/>
      <c r="NC46" s="0"/>
      <c r="ND46" s="0"/>
      <c r="NE46" s="0"/>
      <c r="NF46" s="0"/>
      <c r="NG46" s="0"/>
      <c r="NH46" s="0"/>
      <c r="NI46" s="0"/>
      <c r="NJ46" s="0"/>
      <c r="NK46" s="0"/>
      <c r="NL46" s="0"/>
      <c r="NM46" s="0"/>
      <c r="NN46" s="0"/>
      <c r="NO46" s="0"/>
      <c r="NP46" s="0"/>
      <c r="NQ46" s="0"/>
      <c r="NR46" s="0"/>
      <c r="NS46" s="0"/>
      <c r="NT46" s="0"/>
      <c r="NU46" s="0"/>
      <c r="NV46" s="0"/>
      <c r="NW46" s="0"/>
      <c r="NX46" s="0"/>
      <c r="NY46" s="0"/>
      <c r="NZ46" s="0"/>
      <c r="OA46" s="0"/>
      <c r="OB46" s="0"/>
      <c r="OC46" s="0"/>
      <c r="OD46" s="0"/>
      <c r="OE46" s="0"/>
      <c r="OF46" s="0"/>
      <c r="OG46" s="0"/>
      <c r="OH46" s="0"/>
      <c r="OI46" s="0"/>
      <c r="OJ46" s="0"/>
      <c r="OK46" s="0"/>
      <c r="OL46" s="0"/>
      <c r="OM46" s="0"/>
      <c r="ON46" s="0"/>
      <c r="OO46" s="0"/>
      <c r="OP46" s="0"/>
      <c r="OQ46" s="0"/>
      <c r="OR46" s="0"/>
      <c r="OS46" s="0"/>
      <c r="OT46" s="0"/>
      <c r="OU46" s="0"/>
      <c r="OV46" s="0"/>
      <c r="OW46" s="0"/>
      <c r="OX46" s="0"/>
      <c r="OY46" s="0"/>
      <c r="OZ46" s="0"/>
      <c r="PA46" s="0"/>
      <c r="PB46" s="0"/>
      <c r="PC46" s="0"/>
      <c r="PD46" s="0"/>
      <c r="PE46" s="0"/>
      <c r="PF46" s="0"/>
      <c r="PG46" s="0"/>
      <c r="PH46" s="0"/>
      <c r="PI46" s="0"/>
      <c r="PJ46" s="0"/>
      <c r="PK46" s="0"/>
      <c r="PL46" s="0"/>
      <c r="PM46" s="0"/>
      <c r="PN46" s="0"/>
      <c r="PO46" s="0"/>
      <c r="PP46" s="0"/>
      <c r="PQ46" s="0"/>
      <c r="PR46" s="0"/>
      <c r="PS46" s="0"/>
      <c r="PT46" s="0"/>
      <c r="PU46" s="0"/>
      <c r="PV46" s="0"/>
      <c r="PW46" s="0"/>
      <c r="PX46" s="0"/>
      <c r="PY46" s="0"/>
      <c r="PZ46" s="0"/>
      <c r="QA46" s="0"/>
      <c r="QB46" s="0"/>
      <c r="QC46" s="0"/>
      <c r="QD46" s="0"/>
      <c r="QE46" s="0"/>
      <c r="QF46" s="0"/>
      <c r="QG46" s="0"/>
      <c r="QH46" s="0"/>
      <c r="QI46" s="0"/>
      <c r="QJ46" s="0"/>
      <c r="QK46" s="0"/>
      <c r="QL46" s="0"/>
      <c r="QM46" s="0"/>
      <c r="QN46" s="0"/>
      <c r="QO46" s="0"/>
      <c r="QP46" s="0"/>
      <c r="QQ46" s="0"/>
      <c r="QR46" s="0"/>
      <c r="QS46" s="0"/>
      <c r="QT46" s="0"/>
      <c r="QU46" s="0"/>
      <c r="QV46" s="0"/>
      <c r="QW46" s="0"/>
      <c r="QX46" s="0"/>
      <c r="QY46" s="0"/>
      <c r="QZ46" s="0"/>
      <c r="RA46" s="0"/>
      <c r="RB46" s="0"/>
      <c r="RC46" s="0"/>
      <c r="RD46" s="0"/>
      <c r="RE46" s="0"/>
      <c r="RF46" s="0"/>
      <c r="RG46" s="0"/>
      <c r="RH46" s="0"/>
      <c r="RI46" s="0"/>
      <c r="RJ46" s="0"/>
      <c r="RK46" s="0"/>
      <c r="RL46" s="0"/>
      <c r="RM46" s="0"/>
      <c r="RN46" s="0"/>
      <c r="RO46" s="0"/>
      <c r="RP46" s="0"/>
      <c r="RQ46" s="0"/>
      <c r="RR46" s="0"/>
      <c r="RS46" s="0"/>
      <c r="RT46" s="0"/>
      <c r="RU46" s="0"/>
      <c r="RV46" s="0"/>
      <c r="RW46" s="0"/>
      <c r="RX46" s="0"/>
      <c r="RY46" s="0"/>
      <c r="RZ46" s="0"/>
      <c r="SA46" s="0"/>
      <c r="SB46" s="0"/>
      <c r="SC46" s="0"/>
      <c r="SD46" s="0"/>
      <c r="SE46" s="0"/>
      <c r="SF46" s="0"/>
      <c r="SG46" s="0"/>
      <c r="SH46" s="0"/>
      <c r="SI46" s="0"/>
      <c r="SJ46" s="0"/>
      <c r="SK46" s="0"/>
      <c r="SL46" s="0"/>
      <c r="SM46" s="0"/>
      <c r="SN46" s="0"/>
      <c r="SO46" s="0"/>
      <c r="SP46" s="0"/>
      <c r="SQ46" s="0"/>
      <c r="SR46" s="0"/>
      <c r="SS46" s="0"/>
      <c r="ST46" s="0"/>
      <c r="SU46" s="0"/>
      <c r="SV46" s="0"/>
      <c r="SW46" s="0"/>
      <c r="SX46" s="0"/>
      <c r="SY46" s="0"/>
      <c r="SZ46" s="0"/>
      <c r="TA46" s="0"/>
      <c r="TB46" s="0"/>
      <c r="TC46" s="0"/>
      <c r="TD46" s="0"/>
      <c r="TE46" s="0"/>
      <c r="TF46" s="0"/>
      <c r="TG46" s="0"/>
      <c r="TH46" s="0"/>
      <c r="TI46" s="0"/>
      <c r="TJ46" s="0"/>
      <c r="TK46" s="0"/>
      <c r="TL46" s="0"/>
      <c r="TM46" s="0"/>
      <c r="TN46" s="0"/>
      <c r="TO46" s="0"/>
      <c r="TP46" s="0"/>
      <c r="TQ46" s="0"/>
      <c r="TR46" s="0"/>
      <c r="TS46" s="0"/>
      <c r="TT46" s="0"/>
      <c r="TU46" s="0"/>
      <c r="TV46" s="0"/>
      <c r="TW46" s="0"/>
      <c r="TX46" s="0"/>
      <c r="TY46" s="0"/>
      <c r="TZ46" s="0"/>
      <c r="UA46" s="0"/>
      <c r="UB46" s="0"/>
      <c r="UC46" s="0"/>
      <c r="UD46" s="0"/>
      <c r="UE46" s="0"/>
      <c r="UF46" s="0"/>
      <c r="UG46" s="0"/>
      <c r="UH46" s="0"/>
      <c r="UI46" s="0"/>
      <c r="UJ46" s="0"/>
      <c r="UK46" s="0"/>
      <c r="UL46" s="0"/>
      <c r="UM46" s="0"/>
      <c r="UN46" s="0"/>
      <c r="UO46" s="0"/>
      <c r="UP46" s="0"/>
      <c r="UQ46" s="0"/>
      <c r="UR46" s="0"/>
      <c r="US46" s="0"/>
      <c r="UT46" s="0"/>
      <c r="UU46" s="0"/>
      <c r="UV46" s="0"/>
      <c r="UW46" s="0"/>
      <c r="UX46" s="0"/>
      <c r="UY46" s="0"/>
      <c r="UZ46" s="0"/>
      <c r="VA46" s="0"/>
      <c r="VB46" s="0"/>
      <c r="VC46" s="0"/>
      <c r="VD46" s="0"/>
      <c r="VE46" s="0"/>
      <c r="VF46" s="0"/>
      <c r="VG46" s="0"/>
      <c r="VH46" s="0"/>
      <c r="VI46" s="0"/>
      <c r="VJ46" s="0"/>
      <c r="VK46" s="0"/>
      <c r="VL46" s="0"/>
      <c r="VM46" s="0"/>
      <c r="VN46" s="0"/>
      <c r="VO46" s="0"/>
      <c r="VP46" s="0"/>
      <c r="VQ46" s="0"/>
      <c r="VR46" s="0"/>
      <c r="VS46" s="0"/>
      <c r="VT46" s="0"/>
      <c r="VU46" s="0"/>
      <c r="VV46" s="0"/>
      <c r="VW46" s="0"/>
      <c r="VX46" s="0"/>
      <c r="VY46" s="0"/>
      <c r="VZ46" s="0"/>
      <c r="WA46" s="0"/>
      <c r="WB46" s="0"/>
      <c r="WC46" s="0"/>
      <c r="WD46" s="0"/>
      <c r="WE46" s="0"/>
      <c r="WF46" s="0"/>
      <c r="WG46" s="0"/>
      <c r="WH46" s="0"/>
      <c r="WI46" s="0"/>
      <c r="WJ46" s="0"/>
      <c r="WK46" s="0"/>
      <c r="WL46" s="0"/>
      <c r="WM46" s="0"/>
      <c r="WN46" s="0"/>
      <c r="WO46" s="0"/>
      <c r="WP46" s="0"/>
      <c r="WQ46" s="0"/>
      <c r="WR46" s="0"/>
      <c r="WS46" s="0"/>
      <c r="WT46" s="0"/>
      <c r="WU46" s="0"/>
      <c r="WV46" s="0"/>
      <c r="WW46" s="0"/>
      <c r="WX46" s="0"/>
      <c r="WY46" s="0"/>
      <c r="WZ46" s="0"/>
      <c r="XA46" s="0"/>
      <c r="XB46" s="0"/>
      <c r="XC46" s="0"/>
      <c r="XD46" s="0"/>
      <c r="XE46" s="0"/>
      <c r="XF46" s="0"/>
      <c r="XG46" s="0"/>
      <c r="XH46" s="0"/>
      <c r="XI46" s="0"/>
      <c r="XJ46" s="0"/>
      <c r="XK46" s="0"/>
      <c r="XL46" s="0"/>
      <c r="XM46" s="0"/>
      <c r="XN46" s="0"/>
      <c r="XO46" s="0"/>
      <c r="XP46" s="0"/>
      <c r="XQ46" s="0"/>
      <c r="XR46" s="0"/>
      <c r="XS46" s="0"/>
      <c r="XT46" s="0"/>
      <c r="XU46" s="0"/>
      <c r="XV46" s="0"/>
      <c r="XW46" s="0"/>
      <c r="XX46" s="0"/>
      <c r="XY46" s="0"/>
      <c r="XZ46" s="0"/>
      <c r="YA46" s="0"/>
      <c r="YB46" s="0"/>
      <c r="YC46" s="0"/>
      <c r="YD46" s="0"/>
      <c r="YE46" s="0"/>
      <c r="YF46" s="0"/>
      <c r="YG46" s="0"/>
      <c r="YH46" s="0"/>
      <c r="YI46" s="0"/>
      <c r="YJ46" s="0"/>
      <c r="YK46" s="0"/>
      <c r="YL46" s="0"/>
      <c r="YM46" s="0"/>
      <c r="YN46" s="0"/>
      <c r="YO46" s="0"/>
      <c r="YP46" s="0"/>
      <c r="YQ46" s="0"/>
      <c r="YR46" s="0"/>
      <c r="YS46" s="0"/>
      <c r="YT46" s="0"/>
      <c r="YU46" s="0"/>
      <c r="YV46" s="0"/>
      <c r="YW46" s="0"/>
      <c r="YX46" s="0"/>
      <c r="YY46" s="0"/>
      <c r="YZ46" s="0"/>
      <c r="ZA46" s="0"/>
      <c r="ZB46" s="0"/>
      <c r="ZC46" s="0"/>
      <c r="ZD46" s="0"/>
      <c r="ZE46" s="0"/>
      <c r="ZF46" s="0"/>
      <c r="ZG46" s="0"/>
      <c r="ZH46" s="0"/>
      <c r="ZI46" s="0"/>
      <c r="ZJ46" s="0"/>
      <c r="ZK46" s="0"/>
      <c r="ZL46" s="0"/>
      <c r="ZM46" s="0"/>
      <c r="ZN46" s="0"/>
      <c r="ZO46" s="0"/>
      <c r="ZP46" s="0"/>
      <c r="ZQ46" s="0"/>
      <c r="ZR46" s="0"/>
      <c r="ZS46" s="0"/>
      <c r="ZT46" s="0"/>
      <c r="ZU46" s="0"/>
      <c r="ZV46" s="0"/>
      <c r="ZW46" s="0"/>
      <c r="ZX46" s="0"/>
      <c r="ZY46" s="0"/>
      <c r="ZZ46" s="0"/>
      <c r="AAA46" s="0"/>
      <c r="AAB46" s="0"/>
      <c r="AAC46" s="0"/>
      <c r="AAD46" s="0"/>
      <c r="AAE46" s="0"/>
      <c r="AAF46" s="0"/>
      <c r="AAG46" s="0"/>
      <c r="AAH46" s="0"/>
      <c r="AAI46" s="0"/>
      <c r="AAJ46" s="0"/>
      <c r="AAK46" s="0"/>
      <c r="AAL46" s="0"/>
      <c r="AAM46" s="0"/>
      <c r="AAN46" s="0"/>
      <c r="AAO46" s="0"/>
      <c r="AAP46" s="0"/>
      <c r="AAQ46" s="0"/>
      <c r="AAR46" s="0"/>
      <c r="AAS46" s="0"/>
      <c r="AAT46" s="0"/>
      <c r="AAU46" s="0"/>
      <c r="AAV46" s="0"/>
      <c r="AAW46" s="0"/>
      <c r="AAX46" s="0"/>
      <c r="AAY46" s="0"/>
      <c r="AAZ46" s="0"/>
      <c r="ABA46" s="0"/>
      <c r="ABB46" s="0"/>
      <c r="ABC46" s="0"/>
      <c r="ABD46" s="0"/>
      <c r="ABE46" s="0"/>
      <c r="ABF46" s="0"/>
      <c r="ABG46" s="0"/>
      <c r="ABH46" s="0"/>
      <c r="ABI46" s="0"/>
      <c r="ABJ46" s="0"/>
      <c r="ABK46" s="0"/>
      <c r="ABL46" s="0"/>
      <c r="ABM46" s="0"/>
      <c r="ABN46" s="0"/>
      <c r="ABO46" s="0"/>
      <c r="ABP46" s="0"/>
      <c r="ABQ46" s="0"/>
      <c r="ABR46" s="0"/>
      <c r="ABS46" s="0"/>
      <c r="ABT46" s="0"/>
      <c r="ABU46" s="0"/>
      <c r="ABV46" s="0"/>
      <c r="ABW46" s="0"/>
      <c r="ABX46" s="0"/>
      <c r="ABY46" s="0"/>
      <c r="ABZ46" s="0"/>
      <c r="ACA46" s="0"/>
      <c r="ACB46" s="0"/>
      <c r="ACC46" s="0"/>
      <c r="ACD46" s="0"/>
      <c r="ACE46" s="0"/>
      <c r="ACF46" s="0"/>
      <c r="ACG46" s="0"/>
      <c r="ACH46" s="0"/>
      <c r="ACI46" s="0"/>
      <c r="ACJ46" s="0"/>
      <c r="ACK46" s="0"/>
      <c r="ACL46" s="0"/>
      <c r="ACM46" s="0"/>
      <c r="ACN46" s="0"/>
      <c r="ACO46" s="0"/>
      <c r="ACP46" s="0"/>
      <c r="ACQ46" s="0"/>
      <c r="ACR46" s="0"/>
      <c r="ACS46" s="0"/>
      <c r="ACT46" s="0"/>
      <c r="ACU46" s="0"/>
      <c r="ACV46" s="0"/>
      <c r="ACW46" s="0"/>
      <c r="ACX46" s="0"/>
      <c r="ACY46" s="0"/>
      <c r="ACZ46" s="0"/>
      <c r="ADA46" s="0"/>
      <c r="ADB46" s="0"/>
      <c r="ADC46" s="0"/>
      <c r="ADD46" s="0"/>
      <c r="ADE46" s="0"/>
      <c r="ADF46" s="0"/>
      <c r="ADG46" s="0"/>
      <c r="ADH46" s="0"/>
      <c r="ADI46" s="0"/>
      <c r="ADJ46" s="0"/>
      <c r="ADK46" s="0"/>
      <c r="ADL46" s="0"/>
      <c r="ADM46" s="0"/>
      <c r="ADN46" s="0"/>
      <c r="ADO46" s="0"/>
      <c r="ADP46" s="0"/>
      <c r="ADQ46" s="0"/>
      <c r="ADR46" s="0"/>
      <c r="ADS46" s="0"/>
      <c r="ADT46" s="0"/>
      <c r="ADU46" s="0"/>
      <c r="ADV46" s="0"/>
      <c r="ADW46" s="0"/>
      <c r="ADX46" s="0"/>
      <c r="ADY46" s="0"/>
      <c r="ADZ46" s="0"/>
      <c r="AEA46" s="0"/>
      <c r="AEB46" s="0"/>
      <c r="AEC46" s="0"/>
      <c r="AED46" s="0"/>
      <c r="AEE46" s="0"/>
      <c r="AEF46" s="0"/>
      <c r="AEG46" s="0"/>
      <c r="AEH46" s="0"/>
      <c r="AEI46" s="0"/>
      <c r="AEJ46" s="0"/>
      <c r="AEK46" s="0"/>
      <c r="AEL46" s="0"/>
      <c r="AEM46" s="0"/>
      <c r="AEN46" s="0"/>
      <c r="AEO46" s="0"/>
      <c r="AEP46" s="0"/>
      <c r="AEQ46" s="0"/>
      <c r="AER46" s="0"/>
      <c r="AES46" s="0"/>
      <c r="AET46" s="0"/>
      <c r="AEU46" s="0"/>
      <c r="AEV46" s="0"/>
      <c r="AEW46" s="0"/>
      <c r="AEX46" s="0"/>
      <c r="AEY46" s="0"/>
      <c r="AEZ46" s="0"/>
      <c r="AFA46" s="0"/>
      <c r="AFB46" s="0"/>
      <c r="AFC46" s="0"/>
      <c r="AFD46" s="0"/>
      <c r="AFE46" s="0"/>
      <c r="AFF46" s="0"/>
      <c r="AFG46" s="0"/>
      <c r="AFH46" s="0"/>
      <c r="AFI46" s="0"/>
      <c r="AFJ46" s="0"/>
      <c r="AFK46" s="0"/>
      <c r="AFL46" s="0"/>
      <c r="AFM46" s="0"/>
      <c r="AFN46" s="0"/>
      <c r="AFO46" s="0"/>
      <c r="AFP46" s="0"/>
      <c r="AFQ46" s="0"/>
      <c r="AFR46" s="0"/>
      <c r="AFS46" s="0"/>
      <c r="AFT46" s="0"/>
      <c r="AFU46" s="0"/>
      <c r="AFV46" s="0"/>
      <c r="AFW46" s="0"/>
      <c r="AFX46" s="0"/>
      <c r="AFY46" s="0"/>
      <c r="AFZ46" s="0"/>
      <c r="AGA46" s="0"/>
      <c r="AGB46" s="0"/>
      <c r="AGC46" s="0"/>
      <c r="AGD46" s="0"/>
      <c r="AGE46" s="0"/>
      <c r="AGF46" s="0"/>
      <c r="AGG46" s="0"/>
      <c r="AGH46" s="0"/>
      <c r="AGI46" s="0"/>
      <c r="AGJ46" s="0"/>
      <c r="AGK46" s="0"/>
      <c r="AGL46" s="0"/>
      <c r="AGM46" s="0"/>
      <c r="AGN46" s="0"/>
      <c r="AGO46" s="0"/>
      <c r="AGP46" s="0"/>
      <c r="AGQ46" s="0"/>
      <c r="AGR46" s="0"/>
      <c r="AGS46" s="0"/>
      <c r="AGT46" s="0"/>
      <c r="AGU46" s="0"/>
      <c r="AGV46" s="0"/>
      <c r="AGW46" s="0"/>
      <c r="AGX46" s="0"/>
      <c r="AGY46" s="0"/>
      <c r="AGZ46" s="0"/>
      <c r="AHA46" s="0"/>
      <c r="AHB46" s="0"/>
      <c r="AHC46" s="0"/>
      <c r="AHD46" s="0"/>
      <c r="AHE46" s="0"/>
      <c r="AHF46" s="0"/>
      <c r="AHG46" s="0"/>
      <c r="AHH46" s="0"/>
      <c r="AHI46" s="0"/>
      <c r="AHJ46" s="0"/>
      <c r="AHK46" s="0"/>
      <c r="AHL46" s="0"/>
      <c r="AHM46" s="0"/>
      <c r="AHN46" s="0"/>
      <c r="AHO46" s="0"/>
      <c r="AHP46" s="0"/>
      <c r="AHQ46" s="0"/>
      <c r="AHR46" s="0"/>
      <c r="AHS46" s="0"/>
      <c r="AHT46" s="0"/>
      <c r="AHU46" s="0"/>
      <c r="AHV46" s="0"/>
      <c r="AHW46" s="0"/>
      <c r="AHX46" s="0"/>
      <c r="AHY46" s="0"/>
      <c r="AHZ46" s="0"/>
      <c r="AIA46" s="0"/>
      <c r="AIB46" s="0"/>
      <c r="AIC46" s="0"/>
      <c r="AID46" s="0"/>
      <c r="AIE46" s="0"/>
      <c r="AIF46" s="0"/>
      <c r="AIG46" s="0"/>
      <c r="AIH46" s="0"/>
      <c r="AII46" s="0"/>
      <c r="AIJ46" s="0"/>
      <c r="AIK46" s="0"/>
      <c r="AIL46" s="0"/>
      <c r="AIM46" s="0"/>
      <c r="AIN46" s="0"/>
      <c r="AIO46" s="0"/>
      <c r="AIP46" s="0"/>
      <c r="AIQ46" s="0"/>
      <c r="AIR46" s="0"/>
      <c r="AIS46" s="0"/>
      <c r="AIT46" s="0"/>
      <c r="AIU46" s="0"/>
      <c r="AIV46" s="0"/>
      <c r="AIW46" s="0"/>
      <c r="AIX46" s="0"/>
      <c r="AIY46" s="0"/>
      <c r="AIZ46" s="0"/>
      <c r="AJA46" s="0"/>
      <c r="AJB46" s="0"/>
      <c r="AJC46" s="0"/>
      <c r="AJD46" s="0"/>
      <c r="AJE46" s="0"/>
      <c r="AJF46" s="0"/>
      <c r="AJG46" s="0"/>
      <c r="AJH46" s="0"/>
      <c r="AJI46" s="0"/>
      <c r="AJJ46" s="0"/>
      <c r="AJK46" s="0"/>
      <c r="AJL46" s="0"/>
      <c r="AJM46" s="0"/>
      <c r="AJN46" s="0"/>
      <c r="AJO46" s="0"/>
      <c r="AJP46" s="0"/>
      <c r="AJQ46" s="0"/>
      <c r="AJR46" s="0"/>
      <c r="AJS46" s="0"/>
      <c r="AJT46" s="0"/>
      <c r="AJU46" s="0"/>
      <c r="AJV46" s="0"/>
      <c r="AJW46" s="0"/>
      <c r="AJX46" s="0"/>
      <c r="AJY46" s="0"/>
      <c r="AJZ46" s="0"/>
      <c r="AKA46" s="0"/>
      <c r="AKB46" s="0"/>
      <c r="AKC46" s="0"/>
      <c r="AKD46" s="0"/>
      <c r="AKE46" s="0"/>
      <c r="AKF46" s="0"/>
      <c r="AKG46" s="0"/>
      <c r="AKH46" s="0"/>
      <c r="AKI46" s="0"/>
      <c r="AKJ46" s="0"/>
      <c r="AKK46" s="0"/>
      <c r="AKL46" s="0"/>
      <c r="AKM46" s="0"/>
      <c r="AKN46" s="0"/>
      <c r="AKO46" s="0"/>
      <c r="AKP46" s="0"/>
      <c r="AKQ46" s="0"/>
      <c r="AKR46" s="0"/>
      <c r="AKS46" s="0"/>
      <c r="AKT46" s="0"/>
      <c r="AKU46" s="0"/>
      <c r="AKV46" s="0"/>
      <c r="AKW46" s="0"/>
      <c r="AKX46" s="0"/>
      <c r="AKY46" s="0"/>
      <c r="AKZ46" s="0"/>
      <c r="ALA46" s="0"/>
      <c r="ALB46" s="0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  <c r="AMI46" s="0"/>
      <c r="AMJ46" s="0"/>
    </row>
    <row r="47" customFormat="false" ht="15" hidden="false" customHeight="false" outlineLevel="0" collapsed="false">
      <c r="A47" s="38" t="s">
        <v>77</v>
      </c>
      <c r="B47" s="78" t="n">
        <v>41345</v>
      </c>
      <c r="C47" s="75" t="n">
        <f aca="false">dw!C47</f>
        <v>1.78082191780822</v>
      </c>
      <c r="D47" s="28" t="s">
        <v>71</v>
      </c>
      <c r="E47" s="39"/>
      <c r="F47" s="39"/>
      <c r="G47" s="40"/>
      <c r="H47" s="76" t="n">
        <f aca="false">(dw!K47*100)/dw!$AB47</f>
        <v>1.73095081630912</v>
      </c>
      <c r="I47" s="76" t="n">
        <f aca="false">(dw!L47*100)/dw!$AB47</f>
        <v>1.72121292600818</v>
      </c>
      <c r="J47" s="76" t="n">
        <f aca="false">(dw!M47*100)/dw!$AB47</f>
        <v>10.1297803558734</v>
      </c>
      <c r="K47" s="76" t="n">
        <f aca="false">(dw!N47*100)/dw!$AB47</f>
        <v>3.9907958718985</v>
      </c>
      <c r="L47" s="76" t="n">
        <f aca="false">(dw!O47*100)/dw!$AB47</f>
        <v>0</v>
      </c>
      <c r="M47" s="76" t="n">
        <f aca="false">(dw!P47*100)/dw!$AB47</f>
        <v>9.93182749858407</v>
      </c>
      <c r="N47" s="76" t="n">
        <f aca="false">(dw!Q47*100)/dw!$AB47</f>
        <v>0</v>
      </c>
      <c r="O47" s="76" t="n">
        <f aca="false">(dw!R47*100)/dw!$AB47</f>
        <v>13.2742466897862</v>
      </c>
      <c r="P47" s="76" t="n">
        <f aca="false">(dw!S47*100)/dw!$AB47</f>
        <v>7.97756900142953</v>
      </c>
      <c r="Q47" s="76" t="n">
        <f aca="false">(dw!T47*100)/dw!$AB47</f>
        <v>6.48807069359606</v>
      </c>
      <c r="R47" s="76" t="n">
        <f aca="false">(dw!U47*100)/dw!$AB47</f>
        <v>0.0331557816248018</v>
      </c>
      <c r="S47" s="76" t="n">
        <f aca="false">(dw!V47*100)/dw!$AB47</f>
        <v>0.0510143904242593</v>
      </c>
      <c r="T47" s="76" t="n">
        <f aca="false">(dw!W47*100)/dw!$AB47</f>
        <v>0.211051202051031</v>
      </c>
      <c r="U47" s="76" t="n">
        <f aca="false">(dw!X47*100)/dw!$AB47</f>
        <v>9.84971776778167</v>
      </c>
      <c r="V47" s="76" t="n">
        <f aca="false">(dw!Y47*100)/dw!$AB47</f>
        <v>1.88234987004854</v>
      </c>
      <c r="W47" s="76" t="n">
        <f aca="false">(dw!Z47*100)/dw!$AB47</f>
        <v>32.7282571345845</v>
      </c>
      <c r="X47" s="76" t="n">
        <f aca="false">(dw!AA47*100)/dw!$AB47</f>
        <v>0</v>
      </c>
      <c r="Y47" s="76" t="n">
        <f aca="false">SUM(H47:X47)</f>
        <v>100</v>
      </c>
      <c r="Z47" s="77" t="n">
        <f aca="false">SUM(H47:L47)</f>
        <v>17.5727399700893</v>
      </c>
      <c r="AA47" s="77" t="n">
        <f aca="false">SUM(M47:R47)</f>
        <v>37.7048696650207</v>
      </c>
      <c r="AB47" s="77" t="n">
        <f aca="false">(I47)/(H47+I47)</f>
        <v>0.49858959611597</v>
      </c>
      <c r="AC47" s="77" t="n">
        <f aca="false">U47/(Z47+U47)</f>
        <v>0.359184354004091</v>
      </c>
      <c r="AD47" s="77" t="n">
        <f aca="false">U47/(U47+AA47)</f>
        <v>0.207124450016519</v>
      </c>
      <c r="AE47" s="77" t="n">
        <f aca="false">Z47/(Z47+AA47)</f>
        <v>0.317899780509463</v>
      </c>
      <c r="AF47" s="77" t="n">
        <f aca="false">(H47+I47)/(H47+I47+V47)</f>
        <v>0.647137488657804</v>
      </c>
      <c r="AG47" s="77" t="n">
        <f aca="false">(H47)/V47</f>
        <v>0.919569121475002</v>
      </c>
      <c r="AH47" s="77" t="n">
        <f aca="false">(H47+I47)/(V47+U47)</f>
        <v>0.29425024206183</v>
      </c>
      <c r="AI47" s="0"/>
      <c r="AJ47" s="0"/>
      <c r="AK47" s="0"/>
      <c r="AL47" s="0"/>
      <c r="AM47" s="0"/>
      <c r="AN47" s="0"/>
      <c r="AO47" s="0"/>
      <c r="AP47" s="0"/>
      <c r="AQ47" s="0"/>
      <c r="AR47" s="0"/>
      <c r="AS47" s="0"/>
      <c r="AT47" s="0"/>
      <c r="AU47" s="0"/>
      <c r="AV47" s="0"/>
      <c r="AW47" s="0"/>
      <c r="AX47" s="0"/>
      <c r="AY47" s="0"/>
      <c r="AZ47" s="0"/>
      <c r="BA47" s="0"/>
      <c r="BB47" s="0"/>
      <c r="BC47" s="0"/>
      <c r="BD47" s="0"/>
      <c r="BE47" s="0"/>
      <c r="BF47" s="0"/>
      <c r="BG47" s="0"/>
      <c r="BH47" s="0"/>
      <c r="BI47" s="0"/>
      <c r="BJ47" s="0"/>
      <c r="BK47" s="0"/>
      <c r="BL47" s="0"/>
      <c r="BM47" s="0"/>
      <c r="BN47" s="0"/>
      <c r="BO47" s="0"/>
      <c r="BP47" s="0"/>
      <c r="BQ47" s="0"/>
      <c r="BR47" s="0"/>
      <c r="BS47" s="0"/>
      <c r="BT47" s="0"/>
      <c r="BU47" s="0"/>
      <c r="BV47" s="0"/>
      <c r="BW47" s="0"/>
      <c r="BX47" s="0"/>
      <c r="BY47" s="0"/>
      <c r="BZ47" s="0"/>
      <c r="CA47" s="0"/>
      <c r="CB47" s="0"/>
      <c r="CC47" s="0"/>
      <c r="CD47" s="0"/>
      <c r="CE47" s="0"/>
      <c r="CF47" s="0"/>
      <c r="CG47" s="0"/>
      <c r="CH47" s="0"/>
      <c r="CI47" s="0"/>
      <c r="CJ47" s="0"/>
      <c r="CK47" s="0"/>
      <c r="CL47" s="0"/>
      <c r="CM47" s="0"/>
      <c r="CN47" s="0"/>
      <c r="CO47" s="0"/>
      <c r="CP47" s="0"/>
      <c r="CQ47" s="0"/>
      <c r="CR47" s="0"/>
      <c r="CS47" s="0"/>
      <c r="CT47" s="0"/>
      <c r="CU47" s="0"/>
      <c r="CV47" s="0"/>
      <c r="CW47" s="0"/>
      <c r="CX47" s="0"/>
      <c r="CY47" s="0"/>
      <c r="CZ47" s="0"/>
      <c r="DA47" s="0"/>
      <c r="DB47" s="0"/>
      <c r="DC47" s="0"/>
      <c r="DD47" s="0"/>
      <c r="DE47" s="0"/>
      <c r="DF47" s="0"/>
      <c r="DG47" s="0"/>
      <c r="DH47" s="0"/>
      <c r="DI47" s="0"/>
      <c r="DJ47" s="0"/>
      <c r="DK47" s="0"/>
      <c r="DL47" s="0"/>
      <c r="DM47" s="0"/>
      <c r="DN47" s="0"/>
      <c r="DO47" s="0"/>
      <c r="DP47" s="0"/>
      <c r="DQ47" s="0"/>
      <c r="DR47" s="0"/>
      <c r="DS47" s="0"/>
      <c r="DT47" s="0"/>
      <c r="DU47" s="0"/>
      <c r="DV47" s="0"/>
      <c r="DW47" s="0"/>
      <c r="DX47" s="0"/>
      <c r="DY47" s="0"/>
      <c r="DZ47" s="0"/>
      <c r="EA47" s="0"/>
      <c r="EB47" s="0"/>
      <c r="EC47" s="0"/>
      <c r="ED47" s="0"/>
      <c r="EE47" s="0"/>
      <c r="EF47" s="0"/>
      <c r="EG47" s="0"/>
      <c r="EH47" s="0"/>
      <c r="EI47" s="0"/>
      <c r="EJ47" s="0"/>
      <c r="EK47" s="0"/>
      <c r="EL47" s="0"/>
      <c r="EM47" s="0"/>
      <c r="EN47" s="0"/>
      <c r="EO47" s="0"/>
      <c r="EP47" s="0"/>
      <c r="EQ47" s="0"/>
      <c r="ER47" s="0"/>
      <c r="ES47" s="0"/>
      <c r="ET47" s="0"/>
      <c r="EU47" s="0"/>
      <c r="EV47" s="0"/>
      <c r="EW47" s="0"/>
      <c r="EX47" s="0"/>
      <c r="EY47" s="0"/>
      <c r="EZ47" s="0"/>
      <c r="FA47" s="0"/>
      <c r="FB47" s="0"/>
      <c r="FC47" s="0"/>
      <c r="FD47" s="0"/>
      <c r="FE47" s="0"/>
      <c r="FF47" s="0"/>
      <c r="FG47" s="0"/>
      <c r="FH47" s="0"/>
      <c r="FI47" s="0"/>
      <c r="FJ47" s="0"/>
      <c r="FK47" s="0"/>
      <c r="FL47" s="0"/>
      <c r="FM47" s="0"/>
      <c r="FN47" s="0"/>
      <c r="FO47" s="0"/>
      <c r="FP47" s="0"/>
      <c r="FQ47" s="0"/>
      <c r="FR47" s="0"/>
      <c r="FS47" s="0"/>
      <c r="FT47" s="0"/>
      <c r="FU47" s="0"/>
      <c r="FV47" s="0"/>
      <c r="FW47" s="0"/>
      <c r="FX47" s="0"/>
      <c r="FY47" s="0"/>
      <c r="FZ47" s="0"/>
      <c r="GA47" s="0"/>
      <c r="GB47" s="0"/>
      <c r="GC47" s="0"/>
      <c r="GD47" s="0"/>
      <c r="GE47" s="0"/>
      <c r="GF47" s="0"/>
      <c r="GG47" s="0"/>
      <c r="GH47" s="0"/>
      <c r="GI47" s="0"/>
      <c r="GJ47" s="0"/>
      <c r="GK47" s="0"/>
      <c r="GL47" s="0"/>
      <c r="GM47" s="0"/>
      <c r="GN47" s="0"/>
      <c r="GO47" s="0"/>
      <c r="GP47" s="0"/>
      <c r="GQ47" s="0"/>
      <c r="GR47" s="0"/>
      <c r="GS47" s="0"/>
      <c r="GT47" s="0"/>
      <c r="GU47" s="0"/>
      <c r="GV47" s="0"/>
      <c r="GW47" s="0"/>
      <c r="GX47" s="0"/>
      <c r="GY47" s="0"/>
      <c r="GZ47" s="0"/>
      <c r="HA47" s="0"/>
      <c r="HB47" s="0"/>
      <c r="HC47" s="0"/>
      <c r="HD47" s="0"/>
      <c r="HE47" s="0"/>
      <c r="HF47" s="0"/>
      <c r="HG47" s="0"/>
      <c r="HH47" s="0"/>
      <c r="HI47" s="0"/>
      <c r="HJ47" s="0"/>
      <c r="HK47" s="0"/>
      <c r="HL47" s="0"/>
      <c r="HM47" s="0"/>
      <c r="HN47" s="0"/>
      <c r="HO47" s="0"/>
      <c r="HP47" s="0"/>
      <c r="HQ47" s="0"/>
      <c r="HR47" s="0"/>
      <c r="HS47" s="0"/>
      <c r="HT47" s="0"/>
      <c r="HU47" s="0"/>
      <c r="HV47" s="0"/>
      <c r="HW47" s="0"/>
      <c r="HX47" s="0"/>
      <c r="HY47" s="0"/>
      <c r="HZ47" s="0"/>
      <c r="IA47" s="0"/>
      <c r="IB47" s="0"/>
      <c r="IC47" s="0"/>
      <c r="ID47" s="0"/>
      <c r="IE47" s="0"/>
      <c r="IF47" s="0"/>
      <c r="IG47" s="0"/>
      <c r="IH47" s="0"/>
      <c r="II47" s="0"/>
      <c r="IJ47" s="0"/>
      <c r="IK47" s="0"/>
      <c r="IL47" s="0"/>
      <c r="IM47" s="0"/>
      <c r="IN47" s="0"/>
      <c r="IO47" s="0"/>
      <c r="IP47" s="0"/>
      <c r="IQ47" s="0"/>
      <c r="IR47" s="0"/>
      <c r="IS47" s="0"/>
      <c r="IT47" s="0"/>
      <c r="IU47" s="0"/>
      <c r="IV47" s="0"/>
      <c r="IW47" s="0"/>
      <c r="IX47" s="0"/>
      <c r="IY47" s="0"/>
      <c r="IZ47" s="0"/>
      <c r="JA47" s="0"/>
      <c r="JB47" s="0"/>
      <c r="JC47" s="0"/>
      <c r="JD47" s="0"/>
      <c r="JE47" s="0"/>
      <c r="JF47" s="0"/>
      <c r="JG47" s="0"/>
      <c r="JH47" s="0"/>
      <c r="JI47" s="0"/>
      <c r="JJ47" s="0"/>
      <c r="JK47" s="0"/>
      <c r="JL47" s="0"/>
      <c r="JM47" s="0"/>
      <c r="JN47" s="0"/>
      <c r="JO47" s="0"/>
      <c r="JP47" s="0"/>
      <c r="JQ47" s="0"/>
      <c r="JR47" s="0"/>
      <c r="JS47" s="0"/>
      <c r="JT47" s="0"/>
      <c r="JU47" s="0"/>
      <c r="JV47" s="0"/>
      <c r="JW47" s="0"/>
      <c r="JX47" s="0"/>
      <c r="JY47" s="0"/>
      <c r="JZ47" s="0"/>
      <c r="KA47" s="0"/>
      <c r="KB47" s="0"/>
      <c r="KC47" s="0"/>
      <c r="KD47" s="0"/>
      <c r="KE47" s="0"/>
      <c r="KF47" s="0"/>
      <c r="KG47" s="0"/>
      <c r="KH47" s="0"/>
      <c r="KI47" s="0"/>
      <c r="KJ47" s="0"/>
      <c r="KK47" s="0"/>
      <c r="KL47" s="0"/>
      <c r="KM47" s="0"/>
      <c r="KN47" s="0"/>
      <c r="KO47" s="0"/>
      <c r="KP47" s="0"/>
      <c r="KQ47" s="0"/>
      <c r="KR47" s="0"/>
      <c r="KS47" s="0"/>
      <c r="KT47" s="0"/>
      <c r="KU47" s="0"/>
      <c r="KV47" s="0"/>
      <c r="KW47" s="0"/>
      <c r="KX47" s="0"/>
      <c r="KY47" s="0"/>
      <c r="KZ47" s="0"/>
      <c r="LA47" s="0"/>
      <c r="LB47" s="0"/>
      <c r="LC47" s="0"/>
      <c r="LD47" s="0"/>
      <c r="LE47" s="0"/>
      <c r="LF47" s="0"/>
      <c r="LG47" s="0"/>
      <c r="LH47" s="0"/>
      <c r="LI47" s="0"/>
      <c r="LJ47" s="0"/>
      <c r="LK47" s="0"/>
      <c r="LL47" s="0"/>
      <c r="LM47" s="0"/>
      <c r="LN47" s="0"/>
      <c r="LO47" s="0"/>
      <c r="LP47" s="0"/>
      <c r="LQ47" s="0"/>
      <c r="LR47" s="0"/>
      <c r="LS47" s="0"/>
      <c r="LT47" s="0"/>
      <c r="LU47" s="0"/>
      <c r="LV47" s="0"/>
      <c r="LW47" s="0"/>
      <c r="LX47" s="0"/>
      <c r="LY47" s="0"/>
      <c r="LZ47" s="0"/>
      <c r="MA47" s="0"/>
      <c r="MB47" s="0"/>
      <c r="MC47" s="0"/>
      <c r="MD47" s="0"/>
      <c r="ME47" s="0"/>
      <c r="MF47" s="0"/>
      <c r="MG47" s="0"/>
      <c r="MH47" s="0"/>
      <c r="MI47" s="0"/>
      <c r="MJ47" s="0"/>
      <c r="MK47" s="0"/>
      <c r="ML47" s="0"/>
      <c r="MM47" s="0"/>
      <c r="MN47" s="0"/>
      <c r="MO47" s="0"/>
      <c r="MP47" s="0"/>
      <c r="MQ47" s="0"/>
      <c r="MR47" s="0"/>
      <c r="MS47" s="0"/>
      <c r="MT47" s="0"/>
      <c r="MU47" s="0"/>
      <c r="MV47" s="0"/>
      <c r="MW47" s="0"/>
      <c r="MX47" s="0"/>
      <c r="MY47" s="0"/>
      <c r="MZ47" s="0"/>
      <c r="NA47" s="0"/>
      <c r="NB47" s="0"/>
      <c r="NC47" s="0"/>
      <c r="ND47" s="0"/>
      <c r="NE47" s="0"/>
      <c r="NF47" s="0"/>
      <c r="NG47" s="0"/>
      <c r="NH47" s="0"/>
      <c r="NI47" s="0"/>
      <c r="NJ47" s="0"/>
      <c r="NK47" s="0"/>
      <c r="NL47" s="0"/>
      <c r="NM47" s="0"/>
      <c r="NN47" s="0"/>
      <c r="NO47" s="0"/>
      <c r="NP47" s="0"/>
      <c r="NQ47" s="0"/>
      <c r="NR47" s="0"/>
      <c r="NS47" s="0"/>
      <c r="NT47" s="0"/>
      <c r="NU47" s="0"/>
      <c r="NV47" s="0"/>
      <c r="NW47" s="0"/>
      <c r="NX47" s="0"/>
      <c r="NY47" s="0"/>
      <c r="NZ47" s="0"/>
      <c r="OA47" s="0"/>
      <c r="OB47" s="0"/>
      <c r="OC47" s="0"/>
      <c r="OD47" s="0"/>
      <c r="OE47" s="0"/>
      <c r="OF47" s="0"/>
      <c r="OG47" s="0"/>
      <c r="OH47" s="0"/>
      <c r="OI47" s="0"/>
      <c r="OJ47" s="0"/>
      <c r="OK47" s="0"/>
      <c r="OL47" s="0"/>
      <c r="OM47" s="0"/>
      <c r="ON47" s="0"/>
      <c r="OO47" s="0"/>
      <c r="OP47" s="0"/>
      <c r="OQ47" s="0"/>
      <c r="OR47" s="0"/>
      <c r="OS47" s="0"/>
      <c r="OT47" s="0"/>
      <c r="OU47" s="0"/>
      <c r="OV47" s="0"/>
      <c r="OW47" s="0"/>
      <c r="OX47" s="0"/>
      <c r="OY47" s="0"/>
      <c r="OZ47" s="0"/>
      <c r="PA47" s="0"/>
      <c r="PB47" s="0"/>
      <c r="PC47" s="0"/>
      <c r="PD47" s="0"/>
      <c r="PE47" s="0"/>
      <c r="PF47" s="0"/>
      <c r="PG47" s="0"/>
      <c r="PH47" s="0"/>
      <c r="PI47" s="0"/>
      <c r="PJ47" s="0"/>
      <c r="PK47" s="0"/>
      <c r="PL47" s="0"/>
      <c r="PM47" s="0"/>
      <c r="PN47" s="0"/>
      <c r="PO47" s="0"/>
      <c r="PP47" s="0"/>
      <c r="PQ47" s="0"/>
      <c r="PR47" s="0"/>
      <c r="PS47" s="0"/>
      <c r="PT47" s="0"/>
      <c r="PU47" s="0"/>
      <c r="PV47" s="0"/>
      <c r="PW47" s="0"/>
      <c r="PX47" s="0"/>
      <c r="PY47" s="0"/>
      <c r="PZ47" s="0"/>
      <c r="QA47" s="0"/>
      <c r="QB47" s="0"/>
      <c r="QC47" s="0"/>
      <c r="QD47" s="0"/>
      <c r="QE47" s="0"/>
      <c r="QF47" s="0"/>
      <c r="QG47" s="0"/>
      <c r="QH47" s="0"/>
      <c r="QI47" s="0"/>
      <c r="QJ47" s="0"/>
      <c r="QK47" s="0"/>
      <c r="QL47" s="0"/>
      <c r="QM47" s="0"/>
      <c r="QN47" s="0"/>
      <c r="QO47" s="0"/>
      <c r="QP47" s="0"/>
      <c r="QQ47" s="0"/>
      <c r="QR47" s="0"/>
      <c r="QS47" s="0"/>
      <c r="QT47" s="0"/>
      <c r="QU47" s="0"/>
      <c r="QV47" s="0"/>
      <c r="QW47" s="0"/>
      <c r="QX47" s="0"/>
      <c r="QY47" s="0"/>
      <c r="QZ47" s="0"/>
      <c r="RA47" s="0"/>
      <c r="RB47" s="0"/>
      <c r="RC47" s="0"/>
      <c r="RD47" s="0"/>
      <c r="RE47" s="0"/>
      <c r="RF47" s="0"/>
      <c r="RG47" s="0"/>
      <c r="RH47" s="0"/>
      <c r="RI47" s="0"/>
      <c r="RJ47" s="0"/>
      <c r="RK47" s="0"/>
      <c r="RL47" s="0"/>
      <c r="RM47" s="0"/>
      <c r="RN47" s="0"/>
      <c r="RO47" s="0"/>
      <c r="RP47" s="0"/>
      <c r="RQ47" s="0"/>
      <c r="RR47" s="0"/>
      <c r="RS47" s="0"/>
      <c r="RT47" s="0"/>
      <c r="RU47" s="0"/>
      <c r="RV47" s="0"/>
      <c r="RW47" s="0"/>
      <c r="RX47" s="0"/>
      <c r="RY47" s="0"/>
      <c r="RZ47" s="0"/>
      <c r="SA47" s="0"/>
      <c r="SB47" s="0"/>
      <c r="SC47" s="0"/>
      <c r="SD47" s="0"/>
      <c r="SE47" s="0"/>
      <c r="SF47" s="0"/>
      <c r="SG47" s="0"/>
      <c r="SH47" s="0"/>
      <c r="SI47" s="0"/>
      <c r="SJ47" s="0"/>
      <c r="SK47" s="0"/>
      <c r="SL47" s="0"/>
      <c r="SM47" s="0"/>
      <c r="SN47" s="0"/>
      <c r="SO47" s="0"/>
      <c r="SP47" s="0"/>
      <c r="SQ47" s="0"/>
      <c r="SR47" s="0"/>
      <c r="SS47" s="0"/>
      <c r="ST47" s="0"/>
      <c r="SU47" s="0"/>
      <c r="SV47" s="0"/>
      <c r="SW47" s="0"/>
      <c r="SX47" s="0"/>
      <c r="SY47" s="0"/>
      <c r="SZ47" s="0"/>
      <c r="TA47" s="0"/>
      <c r="TB47" s="0"/>
      <c r="TC47" s="0"/>
      <c r="TD47" s="0"/>
      <c r="TE47" s="0"/>
      <c r="TF47" s="0"/>
      <c r="TG47" s="0"/>
      <c r="TH47" s="0"/>
      <c r="TI47" s="0"/>
      <c r="TJ47" s="0"/>
      <c r="TK47" s="0"/>
      <c r="TL47" s="0"/>
      <c r="TM47" s="0"/>
      <c r="TN47" s="0"/>
      <c r="TO47" s="0"/>
      <c r="TP47" s="0"/>
      <c r="TQ47" s="0"/>
      <c r="TR47" s="0"/>
      <c r="TS47" s="0"/>
      <c r="TT47" s="0"/>
      <c r="TU47" s="0"/>
      <c r="TV47" s="0"/>
      <c r="TW47" s="0"/>
      <c r="TX47" s="0"/>
      <c r="TY47" s="0"/>
      <c r="TZ47" s="0"/>
      <c r="UA47" s="0"/>
      <c r="UB47" s="0"/>
      <c r="UC47" s="0"/>
      <c r="UD47" s="0"/>
      <c r="UE47" s="0"/>
      <c r="UF47" s="0"/>
      <c r="UG47" s="0"/>
      <c r="UH47" s="0"/>
      <c r="UI47" s="0"/>
      <c r="UJ47" s="0"/>
      <c r="UK47" s="0"/>
      <c r="UL47" s="0"/>
      <c r="UM47" s="0"/>
      <c r="UN47" s="0"/>
      <c r="UO47" s="0"/>
      <c r="UP47" s="0"/>
      <c r="UQ47" s="0"/>
      <c r="UR47" s="0"/>
      <c r="US47" s="0"/>
      <c r="UT47" s="0"/>
      <c r="UU47" s="0"/>
      <c r="UV47" s="0"/>
      <c r="UW47" s="0"/>
      <c r="UX47" s="0"/>
      <c r="UY47" s="0"/>
      <c r="UZ47" s="0"/>
      <c r="VA47" s="0"/>
      <c r="VB47" s="0"/>
      <c r="VC47" s="0"/>
      <c r="VD47" s="0"/>
      <c r="VE47" s="0"/>
      <c r="VF47" s="0"/>
      <c r="VG47" s="0"/>
      <c r="VH47" s="0"/>
      <c r="VI47" s="0"/>
      <c r="VJ47" s="0"/>
      <c r="VK47" s="0"/>
      <c r="VL47" s="0"/>
      <c r="VM47" s="0"/>
      <c r="VN47" s="0"/>
      <c r="VO47" s="0"/>
      <c r="VP47" s="0"/>
      <c r="VQ47" s="0"/>
      <c r="VR47" s="0"/>
      <c r="VS47" s="0"/>
      <c r="VT47" s="0"/>
      <c r="VU47" s="0"/>
      <c r="VV47" s="0"/>
      <c r="VW47" s="0"/>
      <c r="VX47" s="0"/>
      <c r="VY47" s="0"/>
      <c r="VZ47" s="0"/>
      <c r="WA47" s="0"/>
      <c r="WB47" s="0"/>
      <c r="WC47" s="0"/>
      <c r="WD47" s="0"/>
      <c r="WE47" s="0"/>
      <c r="WF47" s="0"/>
      <c r="WG47" s="0"/>
      <c r="WH47" s="0"/>
      <c r="WI47" s="0"/>
      <c r="WJ47" s="0"/>
      <c r="WK47" s="0"/>
      <c r="WL47" s="0"/>
      <c r="WM47" s="0"/>
      <c r="WN47" s="0"/>
      <c r="WO47" s="0"/>
      <c r="WP47" s="0"/>
      <c r="WQ47" s="0"/>
      <c r="WR47" s="0"/>
      <c r="WS47" s="0"/>
      <c r="WT47" s="0"/>
      <c r="WU47" s="0"/>
      <c r="WV47" s="0"/>
      <c r="WW47" s="0"/>
      <c r="WX47" s="0"/>
      <c r="WY47" s="0"/>
      <c r="WZ47" s="0"/>
      <c r="XA47" s="0"/>
      <c r="XB47" s="0"/>
      <c r="XC47" s="0"/>
      <c r="XD47" s="0"/>
      <c r="XE47" s="0"/>
      <c r="XF47" s="0"/>
      <c r="XG47" s="0"/>
      <c r="XH47" s="0"/>
      <c r="XI47" s="0"/>
      <c r="XJ47" s="0"/>
      <c r="XK47" s="0"/>
      <c r="XL47" s="0"/>
      <c r="XM47" s="0"/>
      <c r="XN47" s="0"/>
      <c r="XO47" s="0"/>
      <c r="XP47" s="0"/>
      <c r="XQ47" s="0"/>
      <c r="XR47" s="0"/>
      <c r="XS47" s="0"/>
      <c r="XT47" s="0"/>
      <c r="XU47" s="0"/>
      <c r="XV47" s="0"/>
      <c r="XW47" s="0"/>
      <c r="XX47" s="0"/>
      <c r="XY47" s="0"/>
      <c r="XZ47" s="0"/>
      <c r="YA47" s="0"/>
      <c r="YB47" s="0"/>
      <c r="YC47" s="0"/>
      <c r="YD47" s="0"/>
      <c r="YE47" s="0"/>
      <c r="YF47" s="0"/>
      <c r="YG47" s="0"/>
      <c r="YH47" s="0"/>
      <c r="YI47" s="0"/>
      <c r="YJ47" s="0"/>
      <c r="YK47" s="0"/>
      <c r="YL47" s="0"/>
      <c r="YM47" s="0"/>
      <c r="YN47" s="0"/>
      <c r="YO47" s="0"/>
      <c r="YP47" s="0"/>
      <c r="YQ47" s="0"/>
      <c r="YR47" s="0"/>
      <c r="YS47" s="0"/>
      <c r="YT47" s="0"/>
      <c r="YU47" s="0"/>
      <c r="YV47" s="0"/>
      <c r="YW47" s="0"/>
      <c r="YX47" s="0"/>
      <c r="YY47" s="0"/>
      <c r="YZ47" s="0"/>
      <c r="ZA47" s="0"/>
      <c r="ZB47" s="0"/>
      <c r="ZC47" s="0"/>
      <c r="ZD47" s="0"/>
      <c r="ZE47" s="0"/>
      <c r="ZF47" s="0"/>
      <c r="ZG47" s="0"/>
      <c r="ZH47" s="0"/>
      <c r="ZI47" s="0"/>
      <c r="ZJ47" s="0"/>
      <c r="ZK47" s="0"/>
      <c r="ZL47" s="0"/>
      <c r="ZM47" s="0"/>
      <c r="ZN47" s="0"/>
      <c r="ZO47" s="0"/>
      <c r="ZP47" s="0"/>
      <c r="ZQ47" s="0"/>
      <c r="ZR47" s="0"/>
      <c r="ZS47" s="0"/>
      <c r="ZT47" s="0"/>
      <c r="ZU47" s="0"/>
      <c r="ZV47" s="0"/>
      <c r="ZW47" s="0"/>
      <c r="ZX47" s="0"/>
      <c r="ZY47" s="0"/>
      <c r="ZZ47" s="0"/>
      <c r="AAA47" s="0"/>
      <c r="AAB47" s="0"/>
      <c r="AAC47" s="0"/>
      <c r="AAD47" s="0"/>
      <c r="AAE47" s="0"/>
      <c r="AAF47" s="0"/>
      <c r="AAG47" s="0"/>
      <c r="AAH47" s="0"/>
      <c r="AAI47" s="0"/>
      <c r="AAJ47" s="0"/>
      <c r="AAK47" s="0"/>
      <c r="AAL47" s="0"/>
      <c r="AAM47" s="0"/>
      <c r="AAN47" s="0"/>
      <c r="AAO47" s="0"/>
      <c r="AAP47" s="0"/>
      <c r="AAQ47" s="0"/>
      <c r="AAR47" s="0"/>
      <c r="AAS47" s="0"/>
      <c r="AAT47" s="0"/>
      <c r="AAU47" s="0"/>
      <c r="AAV47" s="0"/>
      <c r="AAW47" s="0"/>
      <c r="AAX47" s="0"/>
      <c r="AAY47" s="0"/>
      <c r="AAZ47" s="0"/>
      <c r="ABA47" s="0"/>
      <c r="ABB47" s="0"/>
      <c r="ABC47" s="0"/>
      <c r="ABD47" s="0"/>
      <c r="ABE47" s="0"/>
      <c r="ABF47" s="0"/>
      <c r="ABG47" s="0"/>
      <c r="ABH47" s="0"/>
      <c r="ABI47" s="0"/>
      <c r="ABJ47" s="0"/>
      <c r="ABK47" s="0"/>
      <c r="ABL47" s="0"/>
      <c r="ABM47" s="0"/>
      <c r="ABN47" s="0"/>
      <c r="ABO47" s="0"/>
      <c r="ABP47" s="0"/>
      <c r="ABQ47" s="0"/>
      <c r="ABR47" s="0"/>
      <c r="ABS47" s="0"/>
      <c r="ABT47" s="0"/>
      <c r="ABU47" s="0"/>
      <c r="ABV47" s="0"/>
      <c r="ABW47" s="0"/>
      <c r="ABX47" s="0"/>
      <c r="ABY47" s="0"/>
      <c r="ABZ47" s="0"/>
      <c r="ACA47" s="0"/>
      <c r="ACB47" s="0"/>
      <c r="ACC47" s="0"/>
      <c r="ACD47" s="0"/>
      <c r="ACE47" s="0"/>
      <c r="ACF47" s="0"/>
      <c r="ACG47" s="0"/>
      <c r="ACH47" s="0"/>
      <c r="ACI47" s="0"/>
      <c r="ACJ47" s="0"/>
      <c r="ACK47" s="0"/>
      <c r="ACL47" s="0"/>
      <c r="ACM47" s="0"/>
      <c r="ACN47" s="0"/>
      <c r="ACO47" s="0"/>
      <c r="ACP47" s="0"/>
      <c r="ACQ47" s="0"/>
      <c r="ACR47" s="0"/>
      <c r="ACS47" s="0"/>
      <c r="ACT47" s="0"/>
      <c r="ACU47" s="0"/>
      <c r="ACV47" s="0"/>
      <c r="ACW47" s="0"/>
      <c r="ACX47" s="0"/>
      <c r="ACY47" s="0"/>
      <c r="ACZ47" s="0"/>
      <c r="ADA47" s="0"/>
      <c r="ADB47" s="0"/>
      <c r="ADC47" s="0"/>
      <c r="ADD47" s="0"/>
      <c r="ADE47" s="0"/>
      <c r="ADF47" s="0"/>
      <c r="ADG47" s="0"/>
      <c r="ADH47" s="0"/>
      <c r="ADI47" s="0"/>
      <c r="ADJ47" s="0"/>
      <c r="ADK47" s="0"/>
      <c r="ADL47" s="0"/>
      <c r="ADM47" s="0"/>
      <c r="ADN47" s="0"/>
      <c r="ADO47" s="0"/>
      <c r="ADP47" s="0"/>
      <c r="ADQ47" s="0"/>
      <c r="ADR47" s="0"/>
      <c r="ADS47" s="0"/>
      <c r="ADT47" s="0"/>
      <c r="ADU47" s="0"/>
      <c r="ADV47" s="0"/>
      <c r="ADW47" s="0"/>
      <c r="ADX47" s="0"/>
      <c r="ADY47" s="0"/>
      <c r="ADZ47" s="0"/>
      <c r="AEA47" s="0"/>
      <c r="AEB47" s="0"/>
      <c r="AEC47" s="0"/>
      <c r="AED47" s="0"/>
      <c r="AEE47" s="0"/>
      <c r="AEF47" s="0"/>
      <c r="AEG47" s="0"/>
      <c r="AEH47" s="0"/>
      <c r="AEI47" s="0"/>
      <c r="AEJ47" s="0"/>
      <c r="AEK47" s="0"/>
      <c r="AEL47" s="0"/>
      <c r="AEM47" s="0"/>
      <c r="AEN47" s="0"/>
      <c r="AEO47" s="0"/>
      <c r="AEP47" s="0"/>
      <c r="AEQ47" s="0"/>
      <c r="AER47" s="0"/>
      <c r="AES47" s="0"/>
      <c r="AET47" s="0"/>
      <c r="AEU47" s="0"/>
      <c r="AEV47" s="0"/>
      <c r="AEW47" s="0"/>
      <c r="AEX47" s="0"/>
      <c r="AEY47" s="0"/>
      <c r="AEZ47" s="0"/>
      <c r="AFA47" s="0"/>
      <c r="AFB47" s="0"/>
      <c r="AFC47" s="0"/>
      <c r="AFD47" s="0"/>
      <c r="AFE47" s="0"/>
      <c r="AFF47" s="0"/>
      <c r="AFG47" s="0"/>
      <c r="AFH47" s="0"/>
      <c r="AFI47" s="0"/>
      <c r="AFJ47" s="0"/>
      <c r="AFK47" s="0"/>
      <c r="AFL47" s="0"/>
      <c r="AFM47" s="0"/>
      <c r="AFN47" s="0"/>
      <c r="AFO47" s="0"/>
      <c r="AFP47" s="0"/>
      <c r="AFQ47" s="0"/>
      <c r="AFR47" s="0"/>
      <c r="AFS47" s="0"/>
      <c r="AFT47" s="0"/>
      <c r="AFU47" s="0"/>
      <c r="AFV47" s="0"/>
      <c r="AFW47" s="0"/>
      <c r="AFX47" s="0"/>
      <c r="AFY47" s="0"/>
      <c r="AFZ47" s="0"/>
      <c r="AGA47" s="0"/>
      <c r="AGB47" s="0"/>
      <c r="AGC47" s="0"/>
      <c r="AGD47" s="0"/>
      <c r="AGE47" s="0"/>
      <c r="AGF47" s="0"/>
      <c r="AGG47" s="0"/>
      <c r="AGH47" s="0"/>
      <c r="AGI47" s="0"/>
      <c r="AGJ47" s="0"/>
      <c r="AGK47" s="0"/>
      <c r="AGL47" s="0"/>
      <c r="AGM47" s="0"/>
      <c r="AGN47" s="0"/>
      <c r="AGO47" s="0"/>
      <c r="AGP47" s="0"/>
      <c r="AGQ47" s="0"/>
      <c r="AGR47" s="0"/>
      <c r="AGS47" s="0"/>
      <c r="AGT47" s="0"/>
      <c r="AGU47" s="0"/>
      <c r="AGV47" s="0"/>
      <c r="AGW47" s="0"/>
      <c r="AGX47" s="0"/>
      <c r="AGY47" s="0"/>
      <c r="AGZ47" s="0"/>
      <c r="AHA47" s="0"/>
      <c r="AHB47" s="0"/>
      <c r="AHC47" s="0"/>
      <c r="AHD47" s="0"/>
      <c r="AHE47" s="0"/>
      <c r="AHF47" s="0"/>
      <c r="AHG47" s="0"/>
      <c r="AHH47" s="0"/>
      <c r="AHI47" s="0"/>
      <c r="AHJ47" s="0"/>
      <c r="AHK47" s="0"/>
      <c r="AHL47" s="0"/>
      <c r="AHM47" s="0"/>
      <c r="AHN47" s="0"/>
      <c r="AHO47" s="0"/>
      <c r="AHP47" s="0"/>
      <c r="AHQ47" s="0"/>
      <c r="AHR47" s="0"/>
      <c r="AHS47" s="0"/>
      <c r="AHT47" s="0"/>
      <c r="AHU47" s="0"/>
      <c r="AHV47" s="0"/>
      <c r="AHW47" s="0"/>
      <c r="AHX47" s="0"/>
      <c r="AHY47" s="0"/>
      <c r="AHZ47" s="0"/>
      <c r="AIA47" s="0"/>
      <c r="AIB47" s="0"/>
      <c r="AIC47" s="0"/>
      <c r="AID47" s="0"/>
      <c r="AIE47" s="0"/>
      <c r="AIF47" s="0"/>
      <c r="AIG47" s="0"/>
      <c r="AIH47" s="0"/>
      <c r="AII47" s="0"/>
      <c r="AIJ47" s="0"/>
      <c r="AIK47" s="0"/>
      <c r="AIL47" s="0"/>
      <c r="AIM47" s="0"/>
      <c r="AIN47" s="0"/>
      <c r="AIO47" s="0"/>
      <c r="AIP47" s="0"/>
      <c r="AIQ47" s="0"/>
      <c r="AIR47" s="0"/>
      <c r="AIS47" s="0"/>
      <c r="AIT47" s="0"/>
      <c r="AIU47" s="0"/>
      <c r="AIV47" s="0"/>
      <c r="AIW47" s="0"/>
      <c r="AIX47" s="0"/>
      <c r="AIY47" s="0"/>
      <c r="AIZ47" s="0"/>
      <c r="AJA47" s="0"/>
      <c r="AJB47" s="0"/>
      <c r="AJC47" s="0"/>
      <c r="AJD47" s="0"/>
      <c r="AJE47" s="0"/>
      <c r="AJF47" s="0"/>
      <c r="AJG47" s="0"/>
      <c r="AJH47" s="0"/>
      <c r="AJI47" s="0"/>
      <c r="AJJ47" s="0"/>
      <c r="AJK47" s="0"/>
      <c r="AJL47" s="0"/>
      <c r="AJM47" s="0"/>
      <c r="AJN47" s="0"/>
      <c r="AJO47" s="0"/>
      <c r="AJP47" s="0"/>
      <c r="AJQ47" s="0"/>
      <c r="AJR47" s="0"/>
      <c r="AJS47" s="0"/>
      <c r="AJT47" s="0"/>
      <c r="AJU47" s="0"/>
      <c r="AJV47" s="0"/>
      <c r="AJW47" s="0"/>
      <c r="AJX47" s="0"/>
      <c r="AJY47" s="0"/>
      <c r="AJZ47" s="0"/>
      <c r="AKA47" s="0"/>
      <c r="AKB47" s="0"/>
      <c r="AKC47" s="0"/>
      <c r="AKD47" s="0"/>
      <c r="AKE47" s="0"/>
      <c r="AKF47" s="0"/>
      <c r="AKG47" s="0"/>
      <c r="AKH47" s="0"/>
      <c r="AKI47" s="0"/>
      <c r="AKJ47" s="0"/>
      <c r="AKK47" s="0"/>
      <c r="AKL47" s="0"/>
      <c r="AKM47" s="0"/>
      <c r="AKN47" s="0"/>
      <c r="AKO47" s="0"/>
      <c r="AKP47" s="0"/>
      <c r="AKQ47" s="0"/>
      <c r="AKR47" s="0"/>
      <c r="AKS47" s="0"/>
      <c r="AKT47" s="0"/>
      <c r="AKU47" s="0"/>
      <c r="AKV47" s="0"/>
      <c r="AKW47" s="0"/>
      <c r="AKX47" s="0"/>
      <c r="AKY47" s="0"/>
      <c r="AKZ47" s="0"/>
      <c r="ALA47" s="0"/>
      <c r="ALB47" s="0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customFormat="false" ht="15" hidden="false" customHeight="false" outlineLevel="0" collapsed="false">
      <c r="A48" s="25" t="s">
        <v>78</v>
      </c>
      <c r="B48" s="74" t="n">
        <v>41434</v>
      </c>
      <c r="C48" s="75" t="n">
        <f aca="false">dw!C48</f>
        <v>1.75746122477666</v>
      </c>
      <c r="D48" s="28" t="s">
        <v>71</v>
      </c>
      <c r="E48" s="30" t="n">
        <v>0.044</v>
      </c>
      <c r="F48" s="30" t="n">
        <v>32.71</v>
      </c>
      <c r="G48" s="30" t="n">
        <v>0.13451543870376</v>
      </c>
      <c r="H48" s="76" t="n">
        <f aca="false">(dw!K48*100)/dw!$AB48</f>
        <v>0.245614100452975</v>
      </c>
      <c r="I48" s="76" t="n">
        <f aca="false">(dw!L48*100)/dw!$AB48</f>
        <v>0.412921994983353</v>
      </c>
      <c r="J48" s="76" t="n">
        <f aca="false">(dw!M48*100)/dw!$AB48</f>
        <v>9.38696199808485</v>
      </c>
      <c r="K48" s="76" t="n">
        <f aca="false">(dw!N48*100)/dw!$AB48</f>
        <v>1.10261068648646</v>
      </c>
      <c r="L48" s="76" t="n">
        <f aca="false">(dw!O48*100)/dw!$AB48</f>
        <v>0</v>
      </c>
      <c r="M48" s="76" t="n">
        <f aca="false">(dw!P48*100)/dw!$AB48</f>
        <v>24.2787376199403</v>
      </c>
      <c r="N48" s="76" t="n">
        <f aca="false">(dw!Q48*100)/dw!$AB48</f>
        <v>0</v>
      </c>
      <c r="O48" s="76" t="n">
        <f aca="false">(dw!R48*100)/dw!$AB48</f>
        <v>26.0161895216714</v>
      </c>
      <c r="P48" s="76" t="n">
        <f aca="false">(dw!S48*100)/dw!$AB48</f>
        <v>7.13254479671679</v>
      </c>
      <c r="Q48" s="76" t="n">
        <f aca="false">(dw!T48*100)/dw!$AB48</f>
        <v>11.3095927687769</v>
      </c>
      <c r="R48" s="76" t="n">
        <f aca="false">(dw!U48*100)/dw!$AB48</f>
        <v>2.58225669636465</v>
      </c>
      <c r="S48" s="76" t="n">
        <f aca="false">(dw!V48*100)/dw!$AB48</f>
        <v>2.98026813320387</v>
      </c>
      <c r="T48" s="76" t="n">
        <f aca="false">(dw!W48*100)/dw!$AB48</f>
        <v>0</v>
      </c>
      <c r="U48" s="76" t="n">
        <f aca="false">(dw!X48*100)/dw!$AB48</f>
        <v>11.289861229069</v>
      </c>
      <c r="V48" s="76" t="n">
        <f aca="false">(dw!Y48*100)/dw!$AB48</f>
        <v>0.297737014106254</v>
      </c>
      <c r="W48" s="76" t="n">
        <f aca="false">(dw!Z48*100)/dw!$AB48</f>
        <v>2.96470344014311</v>
      </c>
      <c r="X48" s="76" t="n">
        <f aca="false">(dw!AA48*100)/dw!$AB48</f>
        <v>0</v>
      </c>
      <c r="Y48" s="76" t="n">
        <f aca="false">SUM(H48:X48)</f>
        <v>100</v>
      </c>
      <c r="Z48" s="77" t="n">
        <f aca="false">SUM(H48:L48)</f>
        <v>11.1481087800076</v>
      </c>
      <c r="AA48" s="77" t="n">
        <f aca="false">SUM(M48:R48)</f>
        <v>71.3193214034701</v>
      </c>
      <c r="AB48" s="77" t="n">
        <f aca="false">(I48)/(H48+I48)</f>
        <v>0.627030162575617</v>
      </c>
      <c r="AC48" s="77" t="n">
        <f aca="false">U48/(Z48+U48)</f>
        <v>0.503158762780323</v>
      </c>
      <c r="AD48" s="77" t="n">
        <f aca="false">U48/(U48+AA48)</f>
        <v>0.136665935544821</v>
      </c>
      <c r="AE48" s="77" t="n">
        <f aca="false">Z48/(Z48+AA48)</f>
        <v>0.13518195917109</v>
      </c>
      <c r="AF48" s="77" t="n">
        <f aca="false">(H48+I48)/(H48+I48+V48)</f>
        <v>0.688648555381138</v>
      </c>
      <c r="AG48" s="77" t="n">
        <f aca="false">(H48)/V48</f>
        <v>0.824936399628575</v>
      </c>
      <c r="AH48" s="77" t="n">
        <f aca="false">(H48+I48)/(V48+U48)</f>
        <v>0.0568311121611579</v>
      </c>
      <c r="AI48" s="0"/>
      <c r="AJ48" s="0"/>
      <c r="AK48" s="0"/>
      <c r="AL48" s="0"/>
      <c r="AM48" s="0"/>
      <c r="AN48" s="0"/>
      <c r="AO48" s="0"/>
      <c r="AP48" s="0"/>
      <c r="AQ48" s="0"/>
      <c r="AR48" s="0"/>
      <c r="AS48" s="0"/>
      <c r="AT48" s="0"/>
      <c r="AU48" s="0"/>
      <c r="AV48" s="0"/>
      <c r="AW48" s="0"/>
      <c r="AX48" s="0"/>
      <c r="AY48" s="0"/>
      <c r="AZ48" s="0"/>
      <c r="BA48" s="0"/>
      <c r="BB48" s="0"/>
      <c r="BC48" s="0"/>
      <c r="BD48" s="0"/>
      <c r="BE48" s="0"/>
      <c r="BF48" s="0"/>
      <c r="BG48" s="0"/>
      <c r="BH48" s="0"/>
      <c r="BI48" s="0"/>
      <c r="BJ48" s="0"/>
      <c r="BK48" s="0"/>
      <c r="BL48" s="0"/>
      <c r="BM48" s="0"/>
      <c r="BN48" s="0"/>
      <c r="BO48" s="0"/>
      <c r="BP48" s="0"/>
      <c r="BQ48" s="0"/>
      <c r="BR48" s="0"/>
      <c r="BS48" s="0"/>
      <c r="BT48" s="0"/>
      <c r="BU48" s="0"/>
      <c r="BV48" s="0"/>
      <c r="BW48" s="0"/>
      <c r="BX48" s="0"/>
      <c r="BY48" s="0"/>
      <c r="BZ48" s="0"/>
      <c r="CA48" s="0"/>
      <c r="CB48" s="0"/>
      <c r="CC48" s="0"/>
      <c r="CD48" s="0"/>
      <c r="CE48" s="0"/>
      <c r="CF48" s="0"/>
      <c r="CG48" s="0"/>
      <c r="CH48" s="0"/>
      <c r="CI48" s="0"/>
      <c r="CJ48" s="0"/>
      <c r="CK48" s="0"/>
      <c r="CL48" s="0"/>
      <c r="CM48" s="0"/>
      <c r="CN48" s="0"/>
      <c r="CO48" s="0"/>
      <c r="CP48" s="0"/>
      <c r="CQ48" s="0"/>
      <c r="CR48" s="0"/>
      <c r="CS48" s="0"/>
      <c r="CT48" s="0"/>
      <c r="CU48" s="0"/>
      <c r="CV48" s="0"/>
      <c r="CW48" s="0"/>
      <c r="CX48" s="0"/>
      <c r="CY48" s="0"/>
      <c r="CZ48" s="0"/>
      <c r="DA48" s="0"/>
      <c r="DB48" s="0"/>
      <c r="DC48" s="0"/>
      <c r="DD48" s="0"/>
      <c r="DE48" s="0"/>
      <c r="DF48" s="0"/>
      <c r="DG48" s="0"/>
      <c r="DH48" s="0"/>
      <c r="DI48" s="0"/>
      <c r="DJ48" s="0"/>
      <c r="DK48" s="0"/>
      <c r="DL48" s="0"/>
      <c r="DM48" s="0"/>
      <c r="DN48" s="0"/>
      <c r="DO48" s="0"/>
      <c r="DP48" s="0"/>
      <c r="DQ48" s="0"/>
      <c r="DR48" s="0"/>
      <c r="DS48" s="0"/>
      <c r="DT48" s="0"/>
      <c r="DU48" s="0"/>
      <c r="DV48" s="0"/>
      <c r="DW48" s="0"/>
      <c r="DX48" s="0"/>
      <c r="DY48" s="0"/>
      <c r="DZ48" s="0"/>
      <c r="EA48" s="0"/>
      <c r="EB48" s="0"/>
      <c r="EC48" s="0"/>
      <c r="ED48" s="0"/>
      <c r="EE48" s="0"/>
      <c r="EF48" s="0"/>
      <c r="EG48" s="0"/>
      <c r="EH48" s="0"/>
      <c r="EI48" s="0"/>
      <c r="EJ48" s="0"/>
      <c r="EK48" s="0"/>
      <c r="EL48" s="0"/>
      <c r="EM48" s="0"/>
      <c r="EN48" s="0"/>
      <c r="EO48" s="0"/>
      <c r="EP48" s="0"/>
      <c r="EQ48" s="0"/>
      <c r="ER48" s="0"/>
      <c r="ES48" s="0"/>
      <c r="ET48" s="0"/>
      <c r="EU48" s="0"/>
      <c r="EV48" s="0"/>
      <c r="EW48" s="0"/>
      <c r="EX48" s="0"/>
      <c r="EY48" s="0"/>
      <c r="EZ48" s="0"/>
      <c r="FA48" s="0"/>
      <c r="FB48" s="0"/>
      <c r="FC48" s="0"/>
      <c r="FD48" s="0"/>
      <c r="FE48" s="0"/>
      <c r="FF48" s="0"/>
      <c r="FG48" s="0"/>
      <c r="FH48" s="0"/>
      <c r="FI48" s="0"/>
      <c r="FJ48" s="0"/>
      <c r="FK48" s="0"/>
      <c r="FL48" s="0"/>
      <c r="FM48" s="0"/>
      <c r="FN48" s="0"/>
      <c r="FO48" s="0"/>
      <c r="FP48" s="0"/>
      <c r="FQ48" s="0"/>
      <c r="FR48" s="0"/>
      <c r="FS48" s="0"/>
      <c r="FT48" s="0"/>
      <c r="FU48" s="0"/>
      <c r="FV48" s="0"/>
      <c r="FW48" s="0"/>
      <c r="FX48" s="0"/>
      <c r="FY48" s="0"/>
      <c r="FZ48" s="0"/>
      <c r="GA48" s="0"/>
      <c r="GB48" s="0"/>
      <c r="GC48" s="0"/>
      <c r="GD48" s="0"/>
      <c r="GE48" s="0"/>
      <c r="GF48" s="0"/>
      <c r="GG48" s="0"/>
      <c r="GH48" s="0"/>
      <c r="GI48" s="0"/>
      <c r="GJ48" s="0"/>
      <c r="GK48" s="0"/>
      <c r="GL48" s="0"/>
      <c r="GM48" s="0"/>
      <c r="GN48" s="0"/>
      <c r="GO48" s="0"/>
      <c r="GP48" s="0"/>
      <c r="GQ48" s="0"/>
      <c r="GR48" s="0"/>
      <c r="GS48" s="0"/>
      <c r="GT48" s="0"/>
      <c r="GU48" s="0"/>
      <c r="GV48" s="0"/>
      <c r="GW48" s="0"/>
      <c r="GX48" s="0"/>
      <c r="GY48" s="0"/>
      <c r="GZ48" s="0"/>
      <c r="HA48" s="0"/>
      <c r="HB48" s="0"/>
      <c r="HC48" s="0"/>
      <c r="HD48" s="0"/>
      <c r="HE48" s="0"/>
      <c r="HF48" s="0"/>
      <c r="HG48" s="0"/>
      <c r="HH48" s="0"/>
      <c r="HI48" s="0"/>
      <c r="HJ48" s="0"/>
      <c r="HK48" s="0"/>
      <c r="HL48" s="0"/>
      <c r="HM48" s="0"/>
      <c r="HN48" s="0"/>
      <c r="HO48" s="0"/>
      <c r="HP48" s="0"/>
      <c r="HQ48" s="0"/>
      <c r="HR48" s="0"/>
      <c r="HS48" s="0"/>
      <c r="HT48" s="0"/>
      <c r="HU48" s="0"/>
      <c r="HV48" s="0"/>
      <c r="HW48" s="0"/>
      <c r="HX48" s="0"/>
      <c r="HY48" s="0"/>
      <c r="HZ48" s="0"/>
      <c r="IA48" s="0"/>
      <c r="IB48" s="0"/>
      <c r="IC48" s="0"/>
      <c r="ID48" s="0"/>
      <c r="IE48" s="0"/>
      <c r="IF48" s="0"/>
      <c r="IG48" s="0"/>
      <c r="IH48" s="0"/>
      <c r="II48" s="0"/>
      <c r="IJ48" s="0"/>
      <c r="IK48" s="0"/>
      <c r="IL48" s="0"/>
      <c r="IM48" s="0"/>
      <c r="IN48" s="0"/>
      <c r="IO48" s="0"/>
      <c r="IP48" s="0"/>
      <c r="IQ48" s="0"/>
      <c r="IR48" s="0"/>
      <c r="IS48" s="0"/>
      <c r="IT48" s="0"/>
      <c r="IU48" s="0"/>
      <c r="IV48" s="0"/>
      <c r="IW48" s="0"/>
      <c r="IX48" s="0"/>
      <c r="IY48" s="0"/>
      <c r="IZ48" s="0"/>
      <c r="JA48" s="0"/>
      <c r="JB48" s="0"/>
      <c r="JC48" s="0"/>
      <c r="JD48" s="0"/>
      <c r="JE48" s="0"/>
      <c r="JF48" s="0"/>
      <c r="JG48" s="0"/>
      <c r="JH48" s="0"/>
      <c r="JI48" s="0"/>
      <c r="JJ48" s="0"/>
      <c r="JK48" s="0"/>
      <c r="JL48" s="0"/>
      <c r="JM48" s="0"/>
      <c r="JN48" s="0"/>
      <c r="JO48" s="0"/>
      <c r="JP48" s="0"/>
      <c r="JQ48" s="0"/>
      <c r="JR48" s="0"/>
      <c r="JS48" s="0"/>
      <c r="JT48" s="0"/>
      <c r="JU48" s="0"/>
      <c r="JV48" s="0"/>
      <c r="JW48" s="0"/>
      <c r="JX48" s="0"/>
      <c r="JY48" s="0"/>
      <c r="JZ48" s="0"/>
      <c r="KA48" s="0"/>
      <c r="KB48" s="0"/>
      <c r="KC48" s="0"/>
      <c r="KD48" s="0"/>
      <c r="KE48" s="0"/>
      <c r="KF48" s="0"/>
      <c r="KG48" s="0"/>
      <c r="KH48" s="0"/>
      <c r="KI48" s="0"/>
      <c r="KJ48" s="0"/>
      <c r="KK48" s="0"/>
      <c r="KL48" s="0"/>
      <c r="KM48" s="0"/>
      <c r="KN48" s="0"/>
      <c r="KO48" s="0"/>
      <c r="KP48" s="0"/>
      <c r="KQ48" s="0"/>
      <c r="KR48" s="0"/>
      <c r="KS48" s="0"/>
      <c r="KT48" s="0"/>
      <c r="KU48" s="0"/>
      <c r="KV48" s="0"/>
      <c r="KW48" s="0"/>
      <c r="KX48" s="0"/>
      <c r="KY48" s="0"/>
      <c r="KZ48" s="0"/>
      <c r="LA48" s="0"/>
      <c r="LB48" s="0"/>
      <c r="LC48" s="0"/>
      <c r="LD48" s="0"/>
      <c r="LE48" s="0"/>
      <c r="LF48" s="0"/>
      <c r="LG48" s="0"/>
      <c r="LH48" s="0"/>
      <c r="LI48" s="0"/>
      <c r="LJ48" s="0"/>
      <c r="LK48" s="0"/>
      <c r="LL48" s="0"/>
      <c r="LM48" s="0"/>
      <c r="LN48" s="0"/>
      <c r="LO48" s="0"/>
      <c r="LP48" s="0"/>
      <c r="LQ48" s="0"/>
      <c r="LR48" s="0"/>
      <c r="LS48" s="0"/>
      <c r="LT48" s="0"/>
      <c r="LU48" s="0"/>
      <c r="LV48" s="0"/>
      <c r="LW48" s="0"/>
      <c r="LX48" s="0"/>
      <c r="LY48" s="0"/>
      <c r="LZ48" s="0"/>
      <c r="MA48" s="0"/>
      <c r="MB48" s="0"/>
      <c r="MC48" s="0"/>
      <c r="MD48" s="0"/>
      <c r="ME48" s="0"/>
      <c r="MF48" s="0"/>
      <c r="MG48" s="0"/>
      <c r="MH48" s="0"/>
      <c r="MI48" s="0"/>
      <c r="MJ48" s="0"/>
      <c r="MK48" s="0"/>
      <c r="ML48" s="0"/>
      <c r="MM48" s="0"/>
      <c r="MN48" s="0"/>
      <c r="MO48" s="0"/>
      <c r="MP48" s="0"/>
      <c r="MQ48" s="0"/>
      <c r="MR48" s="0"/>
      <c r="MS48" s="0"/>
      <c r="MT48" s="0"/>
      <c r="MU48" s="0"/>
      <c r="MV48" s="0"/>
      <c r="MW48" s="0"/>
      <c r="MX48" s="0"/>
      <c r="MY48" s="0"/>
      <c r="MZ48" s="0"/>
      <c r="NA48" s="0"/>
      <c r="NB48" s="0"/>
      <c r="NC48" s="0"/>
      <c r="ND48" s="0"/>
      <c r="NE48" s="0"/>
      <c r="NF48" s="0"/>
      <c r="NG48" s="0"/>
      <c r="NH48" s="0"/>
      <c r="NI48" s="0"/>
      <c r="NJ48" s="0"/>
      <c r="NK48" s="0"/>
      <c r="NL48" s="0"/>
      <c r="NM48" s="0"/>
      <c r="NN48" s="0"/>
      <c r="NO48" s="0"/>
      <c r="NP48" s="0"/>
      <c r="NQ48" s="0"/>
      <c r="NR48" s="0"/>
      <c r="NS48" s="0"/>
      <c r="NT48" s="0"/>
      <c r="NU48" s="0"/>
      <c r="NV48" s="0"/>
      <c r="NW48" s="0"/>
      <c r="NX48" s="0"/>
      <c r="NY48" s="0"/>
      <c r="NZ48" s="0"/>
      <c r="OA48" s="0"/>
      <c r="OB48" s="0"/>
      <c r="OC48" s="0"/>
      <c r="OD48" s="0"/>
      <c r="OE48" s="0"/>
      <c r="OF48" s="0"/>
      <c r="OG48" s="0"/>
      <c r="OH48" s="0"/>
      <c r="OI48" s="0"/>
      <c r="OJ48" s="0"/>
      <c r="OK48" s="0"/>
      <c r="OL48" s="0"/>
      <c r="OM48" s="0"/>
      <c r="ON48" s="0"/>
      <c r="OO48" s="0"/>
      <c r="OP48" s="0"/>
      <c r="OQ48" s="0"/>
      <c r="OR48" s="0"/>
      <c r="OS48" s="0"/>
      <c r="OT48" s="0"/>
      <c r="OU48" s="0"/>
      <c r="OV48" s="0"/>
      <c r="OW48" s="0"/>
      <c r="OX48" s="0"/>
      <c r="OY48" s="0"/>
      <c r="OZ48" s="0"/>
      <c r="PA48" s="0"/>
      <c r="PB48" s="0"/>
      <c r="PC48" s="0"/>
      <c r="PD48" s="0"/>
      <c r="PE48" s="0"/>
      <c r="PF48" s="0"/>
      <c r="PG48" s="0"/>
      <c r="PH48" s="0"/>
      <c r="PI48" s="0"/>
      <c r="PJ48" s="0"/>
      <c r="PK48" s="0"/>
      <c r="PL48" s="0"/>
      <c r="PM48" s="0"/>
      <c r="PN48" s="0"/>
      <c r="PO48" s="0"/>
      <c r="PP48" s="0"/>
      <c r="PQ48" s="0"/>
      <c r="PR48" s="0"/>
      <c r="PS48" s="0"/>
      <c r="PT48" s="0"/>
      <c r="PU48" s="0"/>
      <c r="PV48" s="0"/>
      <c r="PW48" s="0"/>
      <c r="PX48" s="0"/>
      <c r="PY48" s="0"/>
      <c r="PZ48" s="0"/>
      <c r="QA48" s="0"/>
      <c r="QB48" s="0"/>
      <c r="QC48" s="0"/>
      <c r="QD48" s="0"/>
      <c r="QE48" s="0"/>
      <c r="QF48" s="0"/>
      <c r="QG48" s="0"/>
      <c r="QH48" s="0"/>
      <c r="QI48" s="0"/>
      <c r="QJ48" s="0"/>
      <c r="QK48" s="0"/>
      <c r="QL48" s="0"/>
      <c r="QM48" s="0"/>
      <c r="QN48" s="0"/>
      <c r="QO48" s="0"/>
      <c r="QP48" s="0"/>
      <c r="QQ48" s="0"/>
      <c r="QR48" s="0"/>
      <c r="QS48" s="0"/>
      <c r="QT48" s="0"/>
      <c r="QU48" s="0"/>
      <c r="QV48" s="0"/>
      <c r="QW48" s="0"/>
      <c r="QX48" s="0"/>
      <c r="QY48" s="0"/>
      <c r="QZ48" s="0"/>
      <c r="RA48" s="0"/>
      <c r="RB48" s="0"/>
      <c r="RC48" s="0"/>
      <c r="RD48" s="0"/>
      <c r="RE48" s="0"/>
      <c r="RF48" s="0"/>
      <c r="RG48" s="0"/>
      <c r="RH48" s="0"/>
      <c r="RI48" s="0"/>
      <c r="RJ48" s="0"/>
      <c r="RK48" s="0"/>
      <c r="RL48" s="0"/>
      <c r="RM48" s="0"/>
      <c r="RN48" s="0"/>
      <c r="RO48" s="0"/>
      <c r="RP48" s="0"/>
      <c r="RQ48" s="0"/>
      <c r="RR48" s="0"/>
      <c r="RS48" s="0"/>
      <c r="RT48" s="0"/>
      <c r="RU48" s="0"/>
      <c r="RV48" s="0"/>
      <c r="RW48" s="0"/>
      <c r="RX48" s="0"/>
      <c r="RY48" s="0"/>
      <c r="RZ48" s="0"/>
      <c r="SA48" s="0"/>
      <c r="SB48" s="0"/>
      <c r="SC48" s="0"/>
      <c r="SD48" s="0"/>
      <c r="SE48" s="0"/>
      <c r="SF48" s="0"/>
      <c r="SG48" s="0"/>
      <c r="SH48" s="0"/>
      <c r="SI48" s="0"/>
      <c r="SJ48" s="0"/>
      <c r="SK48" s="0"/>
      <c r="SL48" s="0"/>
      <c r="SM48" s="0"/>
      <c r="SN48" s="0"/>
      <c r="SO48" s="0"/>
      <c r="SP48" s="0"/>
      <c r="SQ48" s="0"/>
      <c r="SR48" s="0"/>
      <c r="SS48" s="0"/>
      <c r="ST48" s="0"/>
      <c r="SU48" s="0"/>
      <c r="SV48" s="0"/>
      <c r="SW48" s="0"/>
      <c r="SX48" s="0"/>
      <c r="SY48" s="0"/>
      <c r="SZ48" s="0"/>
      <c r="TA48" s="0"/>
      <c r="TB48" s="0"/>
      <c r="TC48" s="0"/>
      <c r="TD48" s="0"/>
      <c r="TE48" s="0"/>
      <c r="TF48" s="0"/>
      <c r="TG48" s="0"/>
      <c r="TH48" s="0"/>
      <c r="TI48" s="0"/>
      <c r="TJ48" s="0"/>
      <c r="TK48" s="0"/>
      <c r="TL48" s="0"/>
      <c r="TM48" s="0"/>
      <c r="TN48" s="0"/>
      <c r="TO48" s="0"/>
      <c r="TP48" s="0"/>
      <c r="TQ48" s="0"/>
      <c r="TR48" s="0"/>
      <c r="TS48" s="0"/>
      <c r="TT48" s="0"/>
      <c r="TU48" s="0"/>
      <c r="TV48" s="0"/>
      <c r="TW48" s="0"/>
      <c r="TX48" s="0"/>
      <c r="TY48" s="0"/>
      <c r="TZ48" s="0"/>
      <c r="UA48" s="0"/>
      <c r="UB48" s="0"/>
      <c r="UC48" s="0"/>
      <c r="UD48" s="0"/>
      <c r="UE48" s="0"/>
      <c r="UF48" s="0"/>
      <c r="UG48" s="0"/>
      <c r="UH48" s="0"/>
      <c r="UI48" s="0"/>
      <c r="UJ48" s="0"/>
      <c r="UK48" s="0"/>
      <c r="UL48" s="0"/>
      <c r="UM48" s="0"/>
      <c r="UN48" s="0"/>
      <c r="UO48" s="0"/>
      <c r="UP48" s="0"/>
      <c r="UQ48" s="0"/>
      <c r="UR48" s="0"/>
      <c r="US48" s="0"/>
      <c r="UT48" s="0"/>
      <c r="UU48" s="0"/>
      <c r="UV48" s="0"/>
      <c r="UW48" s="0"/>
      <c r="UX48" s="0"/>
      <c r="UY48" s="0"/>
      <c r="UZ48" s="0"/>
      <c r="VA48" s="0"/>
      <c r="VB48" s="0"/>
      <c r="VC48" s="0"/>
      <c r="VD48" s="0"/>
      <c r="VE48" s="0"/>
      <c r="VF48" s="0"/>
      <c r="VG48" s="0"/>
      <c r="VH48" s="0"/>
      <c r="VI48" s="0"/>
      <c r="VJ48" s="0"/>
      <c r="VK48" s="0"/>
      <c r="VL48" s="0"/>
      <c r="VM48" s="0"/>
      <c r="VN48" s="0"/>
      <c r="VO48" s="0"/>
      <c r="VP48" s="0"/>
      <c r="VQ48" s="0"/>
      <c r="VR48" s="0"/>
      <c r="VS48" s="0"/>
      <c r="VT48" s="0"/>
      <c r="VU48" s="0"/>
      <c r="VV48" s="0"/>
      <c r="VW48" s="0"/>
      <c r="VX48" s="0"/>
      <c r="VY48" s="0"/>
      <c r="VZ48" s="0"/>
      <c r="WA48" s="0"/>
      <c r="WB48" s="0"/>
      <c r="WC48" s="0"/>
      <c r="WD48" s="0"/>
      <c r="WE48" s="0"/>
      <c r="WF48" s="0"/>
      <c r="WG48" s="0"/>
      <c r="WH48" s="0"/>
      <c r="WI48" s="0"/>
      <c r="WJ48" s="0"/>
      <c r="WK48" s="0"/>
      <c r="WL48" s="0"/>
      <c r="WM48" s="0"/>
      <c r="WN48" s="0"/>
      <c r="WO48" s="0"/>
      <c r="WP48" s="0"/>
      <c r="WQ48" s="0"/>
      <c r="WR48" s="0"/>
      <c r="WS48" s="0"/>
      <c r="WT48" s="0"/>
      <c r="WU48" s="0"/>
      <c r="WV48" s="0"/>
      <c r="WW48" s="0"/>
      <c r="WX48" s="0"/>
      <c r="WY48" s="0"/>
      <c r="WZ48" s="0"/>
      <c r="XA48" s="0"/>
      <c r="XB48" s="0"/>
      <c r="XC48" s="0"/>
      <c r="XD48" s="0"/>
      <c r="XE48" s="0"/>
      <c r="XF48" s="0"/>
      <c r="XG48" s="0"/>
      <c r="XH48" s="0"/>
      <c r="XI48" s="0"/>
      <c r="XJ48" s="0"/>
      <c r="XK48" s="0"/>
      <c r="XL48" s="0"/>
      <c r="XM48" s="0"/>
      <c r="XN48" s="0"/>
      <c r="XO48" s="0"/>
      <c r="XP48" s="0"/>
      <c r="XQ48" s="0"/>
      <c r="XR48" s="0"/>
      <c r="XS48" s="0"/>
      <c r="XT48" s="0"/>
      <c r="XU48" s="0"/>
      <c r="XV48" s="0"/>
      <c r="XW48" s="0"/>
      <c r="XX48" s="0"/>
      <c r="XY48" s="0"/>
      <c r="XZ48" s="0"/>
      <c r="YA48" s="0"/>
      <c r="YB48" s="0"/>
      <c r="YC48" s="0"/>
      <c r="YD48" s="0"/>
      <c r="YE48" s="0"/>
      <c r="YF48" s="0"/>
      <c r="YG48" s="0"/>
      <c r="YH48" s="0"/>
      <c r="YI48" s="0"/>
      <c r="YJ48" s="0"/>
      <c r="YK48" s="0"/>
      <c r="YL48" s="0"/>
      <c r="YM48" s="0"/>
      <c r="YN48" s="0"/>
      <c r="YO48" s="0"/>
      <c r="YP48" s="0"/>
      <c r="YQ48" s="0"/>
      <c r="YR48" s="0"/>
      <c r="YS48" s="0"/>
      <c r="YT48" s="0"/>
      <c r="YU48" s="0"/>
      <c r="YV48" s="0"/>
      <c r="YW48" s="0"/>
      <c r="YX48" s="0"/>
      <c r="YY48" s="0"/>
      <c r="YZ48" s="0"/>
      <c r="ZA48" s="0"/>
      <c r="ZB48" s="0"/>
      <c r="ZC48" s="0"/>
      <c r="ZD48" s="0"/>
      <c r="ZE48" s="0"/>
      <c r="ZF48" s="0"/>
      <c r="ZG48" s="0"/>
      <c r="ZH48" s="0"/>
      <c r="ZI48" s="0"/>
      <c r="ZJ48" s="0"/>
      <c r="ZK48" s="0"/>
      <c r="ZL48" s="0"/>
      <c r="ZM48" s="0"/>
      <c r="ZN48" s="0"/>
      <c r="ZO48" s="0"/>
      <c r="ZP48" s="0"/>
      <c r="ZQ48" s="0"/>
      <c r="ZR48" s="0"/>
      <c r="ZS48" s="0"/>
      <c r="ZT48" s="0"/>
      <c r="ZU48" s="0"/>
      <c r="ZV48" s="0"/>
      <c r="ZW48" s="0"/>
      <c r="ZX48" s="0"/>
      <c r="ZY48" s="0"/>
      <c r="ZZ48" s="0"/>
      <c r="AAA48" s="0"/>
      <c r="AAB48" s="0"/>
      <c r="AAC48" s="0"/>
      <c r="AAD48" s="0"/>
      <c r="AAE48" s="0"/>
      <c r="AAF48" s="0"/>
      <c r="AAG48" s="0"/>
      <c r="AAH48" s="0"/>
      <c r="AAI48" s="0"/>
      <c r="AAJ48" s="0"/>
      <c r="AAK48" s="0"/>
      <c r="AAL48" s="0"/>
      <c r="AAM48" s="0"/>
      <c r="AAN48" s="0"/>
      <c r="AAO48" s="0"/>
      <c r="AAP48" s="0"/>
      <c r="AAQ48" s="0"/>
      <c r="AAR48" s="0"/>
      <c r="AAS48" s="0"/>
      <c r="AAT48" s="0"/>
      <c r="AAU48" s="0"/>
      <c r="AAV48" s="0"/>
      <c r="AAW48" s="0"/>
      <c r="AAX48" s="0"/>
      <c r="AAY48" s="0"/>
      <c r="AAZ48" s="0"/>
      <c r="ABA48" s="0"/>
      <c r="ABB48" s="0"/>
      <c r="ABC48" s="0"/>
      <c r="ABD48" s="0"/>
      <c r="ABE48" s="0"/>
      <c r="ABF48" s="0"/>
      <c r="ABG48" s="0"/>
      <c r="ABH48" s="0"/>
      <c r="ABI48" s="0"/>
      <c r="ABJ48" s="0"/>
      <c r="ABK48" s="0"/>
      <c r="ABL48" s="0"/>
      <c r="ABM48" s="0"/>
      <c r="ABN48" s="0"/>
      <c r="ABO48" s="0"/>
      <c r="ABP48" s="0"/>
      <c r="ABQ48" s="0"/>
      <c r="ABR48" s="0"/>
      <c r="ABS48" s="0"/>
      <c r="ABT48" s="0"/>
      <c r="ABU48" s="0"/>
      <c r="ABV48" s="0"/>
      <c r="ABW48" s="0"/>
      <c r="ABX48" s="0"/>
      <c r="ABY48" s="0"/>
      <c r="ABZ48" s="0"/>
      <c r="ACA48" s="0"/>
      <c r="ACB48" s="0"/>
      <c r="ACC48" s="0"/>
      <c r="ACD48" s="0"/>
      <c r="ACE48" s="0"/>
      <c r="ACF48" s="0"/>
      <c r="ACG48" s="0"/>
      <c r="ACH48" s="0"/>
      <c r="ACI48" s="0"/>
      <c r="ACJ48" s="0"/>
      <c r="ACK48" s="0"/>
      <c r="ACL48" s="0"/>
      <c r="ACM48" s="0"/>
      <c r="ACN48" s="0"/>
      <c r="ACO48" s="0"/>
      <c r="ACP48" s="0"/>
      <c r="ACQ48" s="0"/>
      <c r="ACR48" s="0"/>
      <c r="ACS48" s="0"/>
      <c r="ACT48" s="0"/>
      <c r="ACU48" s="0"/>
      <c r="ACV48" s="0"/>
      <c r="ACW48" s="0"/>
      <c r="ACX48" s="0"/>
      <c r="ACY48" s="0"/>
      <c r="ACZ48" s="0"/>
      <c r="ADA48" s="0"/>
      <c r="ADB48" s="0"/>
      <c r="ADC48" s="0"/>
      <c r="ADD48" s="0"/>
      <c r="ADE48" s="0"/>
      <c r="ADF48" s="0"/>
      <c r="ADG48" s="0"/>
      <c r="ADH48" s="0"/>
      <c r="ADI48" s="0"/>
      <c r="ADJ48" s="0"/>
      <c r="ADK48" s="0"/>
      <c r="ADL48" s="0"/>
      <c r="ADM48" s="0"/>
      <c r="ADN48" s="0"/>
      <c r="ADO48" s="0"/>
      <c r="ADP48" s="0"/>
      <c r="ADQ48" s="0"/>
      <c r="ADR48" s="0"/>
      <c r="ADS48" s="0"/>
      <c r="ADT48" s="0"/>
      <c r="ADU48" s="0"/>
      <c r="ADV48" s="0"/>
      <c r="ADW48" s="0"/>
      <c r="ADX48" s="0"/>
      <c r="ADY48" s="0"/>
      <c r="ADZ48" s="0"/>
      <c r="AEA48" s="0"/>
      <c r="AEB48" s="0"/>
      <c r="AEC48" s="0"/>
      <c r="AED48" s="0"/>
      <c r="AEE48" s="0"/>
      <c r="AEF48" s="0"/>
      <c r="AEG48" s="0"/>
      <c r="AEH48" s="0"/>
      <c r="AEI48" s="0"/>
      <c r="AEJ48" s="0"/>
      <c r="AEK48" s="0"/>
      <c r="AEL48" s="0"/>
      <c r="AEM48" s="0"/>
      <c r="AEN48" s="0"/>
      <c r="AEO48" s="0"/>
      <c r="AEP48" s="0"/>
      <c r="AEQ48" s="0"/>
      <c r="AER48" s="0"/>
      <c r="AES48" s="0"/>
      <c r="AET48" s="0"/>
      <c r="AEU48" s="0"/>
      <c r="AEV48" s="0"/>
      <c r="AEW48" s="0"/>
      <c r="AEX48" s="0"/>
      <c r="AEY48" s="0"/>
      <c r="AEZ48" s="0"/>
      <c r="AFA48" s="0"/>
      <c r="AFB48" s="0"/>
      <c r="AFC48" s="0"/>
      <c r="AFD48" s="0"/>
      <c r="AFE48" s="0"/>
      <c r="AFF48" s="0"/>
      <c r="AFG48" s="0"/>
      <c r="AFH48" s="0"/>
      <c r="AFI48" s="0"/>
      <c r="AFJ48" s="0"/>
      <c r="AFK48" s="0"/>
      <c r="AFL48" s="0"/>
      <c r="AFM48" s="0"/>
      <c r="AFN48" s="0"/>
      <c r="AFO48" s="0"/>
      <c r="AFP48" s="0"/>
      <c r="AFQ48" s="0"/>
      <c r="AFR48" s="0"/>
      <c r="AFS48" s="0"/>
      <c r="AFT48" s="0"/>
      <c r="AFU48" s="0"/>
      <c r="AFV48" s="0"/>
      <c r="AFW48" s="0"/>
      <c r="AFX48" s="0"/>
      <c r="AFY48" s="0"/>
      <c r="AFZ48" s="0"/>
      <c r="AGA48" s="0"/>
      <c r="AGB48" s="0"/>
      <c r="AGC48" s="0"/>
      <c r="AGD48" s="0"/>
      <c r="AGE48" s="0"/>
      <c r="AGF48" s="0"/>
      <c r="AGG48" s="0"/>
      <c r="AGH48" s="0"/>
      <c r="AGI48" s="0"/>
      <c r="AGJ48" s="0"/>
      <c r="AGK48" s="0"/>
      <c r="AGL48" s="0"/>
      <c r="AGM48" s="0"/>
      <c r="AGN48" s="0"/>
      <c r="AGO48" s="0"/>
      <c r="AGP48" s="0"/>
      <c r="AGQ48" s="0"/>
      <c r="AGR48" s="0"/>
      <c r="AGS48" s="0"/>
      <c r="AGT48" s="0"/>
      <c r="AGU48" s="0"/>
      <c r="AGV48" s="0"/>
      <c r="AGW48" s="0"/>
      <c r="AGX48" s="0"/>
      <c r="AGY48" s="0"/>
      <c r="AGZ48" s="0"/>
      <c r="AHA48" s="0"/>
      <c r="AHB48" s="0"/>
      <c r="AHC48" s="0"/>
      <c r="AHD48" s="0"/>
      <c r="AHE48" s="0"/>
      <c r="AHF48" s="0"/>
      <c r="AHG48" s="0"/>
      <c r="AHH48" s="0"/>
      <c r="AHI48" s="0"/>
      <c r="AHJ48" s="0"/>
      <c r="AHK48" s="0"/>
      <c r="AHL48" s="0"/>
      <c r="AHM48" s="0"/>
      <c r="AHN48" s="0"/>
      <c r="AHO48" s="0"/>
      <c r="AHP48" s="0"/>
      <c r="AHQ48" s="0"/>
      <c r="AHR48" s="0"/>
      <c r="AHS48" s="0"/>
      <c r="AHT48" s="0"/>
      <c r="AHU48" s="0"/>
      <c r="AHV48" s="0"/>
      <c r="AHW48" s="0"/>
      <c r="AHX48" s="0"/>
      <c r="AHY48" s="0"/>
      <c r="AHZ48" s="0"/>
      <c r="AIA48" s="0"/>
      <c r="AIB48" s="0"/>
      <c r="AIC48" s="0"/>
      <c r="AID48" s="0"/>
      <c r="AIE48" s="0"/>
      <c r="AIF48" s="0"/>
      <c r="AIG48" s="0"/>
      <c r="AIH48" s="0"/>
      <c r="AII48" s="0"/>
      <c r="AIJ48" s="0"/>
      <c r="AIK48" s="0"/>
      <c r="AIL48" s="0"/>
      <c r="AIM48" s="0"/>
      <c r="AIN48" s="0"/>
      <c r="AIO48" s="0"/>
      <c r="AIP48" s="0"/>
      <c r="AIQ48" s="0"/>
      <c r="AIR48" s="0"/>
      <c r="AIS48" s="0"/>
      <c r="AIT48" s="0"/>
      <c r="AIU48" s="0"/>
      <c r="AIV48" s="0"/>
      <c r="AIW48" s="0"/>
      <c r="AIX48" s="0"/>
      <c r="AIY48" s="0"/>
      <c r="AIZ48" s="0"/>
      <c r="AJA48" s="0"/>
      <c r="AJB48" s="0"/>
      <c r="AJC48" s="0"/>
      <c r="AJD48" s="0"/>
      <c r="AJE48" s="0"/>
      <c r="AJF48" s="0"/>
      <c r="AJG48" s="0"/>
      <c r="AJH48" s="0"/>
      <c r="AJI48" s="0"/>
      <c r="AJJ48" s="0"/>
      <c r="AJK48" s="0"/>
      <c r="AJL48" s="0"/>
      <c r="AJM48" s="0"/>
      <c r="AJN48" s="0"/>
      <c r="AJO48" s="0"/>
      <c r="AJP48" s="0"/>
      <c r="AJQ48" s="0"/>
      <c r="AJR48" s="0"/>
      <c r="AJS48" s="0"/>
      <c r="AJT48" s="0"/>
      <c r="AJU48" s="0"/>
      <c r="AJV48" s="0"/>
      <c r="AJW48" s="0"/>
      <c r="AJX48" s="0"/>
      <c r="AJY48" s="0"/>
      <c r="AJZ48" s="0"/>
      <c r="AKA48" s="0"/>
      <c r="AKB48" s="0"/>
      <c r="AKC48" s="0"/>
      <c r="AKD48" s="0"/>
      <c r="AKE48" s="0"/>
      <c r="AKF48" s="0"/>
      <c r="AKG48" s="0"/>
      <c r="AKH48" s="0"/>
      <c r="AKI48" s="0"/>
      <c r="AKJ48" s="0"/>
      <c r="AKK48" s="0"/>
      <c r="AKL48" s="0"/>
      <c r="AKM48" s="0"/>
      <c r="AKN48" s="0"/>
      <c r="AKO48" s="0"/>
      <c r="AKP48" s="0"/>
      <c r="AKQ48" s="0"/>
      <c r="AKR48" s="0"/>
      <c r="AKS48" s="0"/>
      <c r="AKT48" s="0"/>
      <c r="AKU48" s="0"/>
      <c r="AKV48" s="0"/>
      <c r="AKW48" s="0"/>
      <c r="AKX48" s="0"/>
      <c r="AKY48" s="0"/>
      <c r="AKZ48" s="0"/>
      <c r="ALA48" s="0"/>
      <c r="ALB48" s="0"/>
      <c r="ALC48" s="0"/>
      <c r="ALD48" s="0"/>
      <c r="ALE48" s="0"/>
      <c r="ALF48" s="0"/>
      <c r="ALG48" s="0"/>
      <c r="ALH48" s="0"/>
      <c r="ALI48" s="0"/>
      <c r="ALJ48" s="0"/>
      <c r="ALK48" s="0"/>
      <c r="ALL48" s="0"/>
      <c r="ALM48" s="0"/>
      <c r="ALN48" s="0"/>
      <c r="ALO48" s="0"/>
      <c r="ALP48" s="0"/>
      <c r="ALQ48" s="0"/>
      <c r="ALR48" s="0"/>
      <c r="ALS48" s="0"/>
      <c r="ALT48" s="0"/>
      <c r="ALU48" s="0"/>
      <c r="ALV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  <c r="AMI48" s="0"/>
      <c r="AMJ48" s="0"/>
    </row>
    <row r="49" customFormat="false" ht="15" hidden="false" customHeight="false" outlineLevel="0" collapsed="false">
      <c r="A49" s="38" t="s">
        <v>79</v>
      </c>
      <c r="B49" s="78" t="n">
        <v>41557</v>
      </c>
      <c r="C49" s="75" t="n">
        <f aca="false">dw!C49</f>
        <v>2.57534246575342</v>
      </c>
      <c r="D49" s="28" t="s">
        <v>71</v>
      </c>
      <c r="E49" s="39"/>
      <c r="F49" s="39"/>
      <c r="G49" s="40"/>
      <c r="H49" s="76" t="n">
        <f aca="false">(dw!K49*100)/dw!$AB49</f>
        <v>2.53213890792172</v>
      </c>
      <c r="I49" s="76" t="n">
        <f aca="false">(dw!L49*100)/dw!$AB49</f>
        <v>0.487655470308062</v>
      </c>
      <c r="J49" s="76" t="n">
        <f aca="false">(dw!M49*100)/dw!$AB49</f>
        <v>11.9452157702543</v>
      </c>
      <c r="K49" s="76" t="n">
        <f aca="false">(dw!N49*100)/dw!$AB49</f>
        <v>0</v>
      </c>
      <c r="L49" s="76" t="n">
        <f aca="false">(dw!O49*100)/dw!$AB49</f>
        <v>0</v>
      </c>
      <c r="M49" s="76" t="n">
        <f aca="false">(dw!P49*100)/dw!$AB49</f>
        <v>17.4914265660665</v>
      </c>
      <c r="N49" s="76" t="n">
        <f aca="false">(dw!Q49*100)/dw!$AB49</f>
        <v>0</v>
      </c>
      <c r="O49" s="76" t="n">
        <f aca="false">(dw!R49*100)/dw!$AB49</f>
        <v>13.5110238571812</v>
      </c>
      <c r="P49" s="76" t="n">
        <f aca="false">(dw!S49*100)/dw!$AB49</f>
        <v>7.44288620588272</v>
      </c>
      <c r="Q49" s="76" t="n">
        <f aca="false">(dw!T49*100)/dw!$AB49</f>
        <v>10.939533169247</v>
      </c>
      <c r="R49" s="76" t="n">
        <f aca="false">(dw!U49*100)/dw!$AB49</f>
        <v>0.0842423481385915</v>
      </c>
      <c r="S49" s="76" t="n">
        <f aca="false">(dw!V49*100)/dw!$AB49</f>
        <v>0.162207137724392</v>
      </c>
      <c r="T49" s="76" t="n">
        <f aca="false">(dw!W49*100)/dw!$AB49</f>
        <v>4.08188001805224</v>
      </c>
      <c r="U49" s="76" t="n">
        <f aca="false">(dw!X49*100)/dw!$AB49</f>
        <v>21.4115249880356</v>
      </c>
      <c r="V49" s="76" t="n">
        <f aca="false">(dw!Y49*100)/dw!$AB49</f>
        <v>0.136827353825298</v>
      </c>
      <c r="W49" s="76" t="n">
        <f aca="false">(dw!Z49*100)/dw!$AB49</f>
        <v>9.77343820736238</v>
      </c>
      <c r="X49" s="76" t="n">
        <f aca="false">(dw!AA49*100)/dw!$AB49</f>
        <v>0</v>
      </c>
      <c r="Y49" s="76" t="n">
        <f aca="false">SUM(H49:X49)</f>
        <v>100</v>
      </c>
      <c r="Z49" s="77" t="n">
        <f aca="false">SUM(H49:L49)</f>
        <v>14.9650101484841</v>
      </c>
      <c r="AA49" s="77" t="n">
        <f aca="false">SUM(M49:R49)</f>
        <v>49.469112146516</v>
      </c>
      <c r="AB49" s="77" t="n">
        <f aca="false">(I49)/(H49+I49)</f>
        <v>0.161486316361026</v>
      </c>
      <c r="AC49" s="77" t="n">
        <f aca="false">U49/(Z49+U49)</f>
        <v>0.588608148293371</v>
      </c>
      <c r="AD49" s="77" t="n">
        <f aca="false">U49/(U49+AA49)</f>
        <v>0.302078619121192</v>
      </c>
      <c r="AE49" s="77" t="n">
        <f aca="false">Z49/(Z49+AA49)</f>
        <v>0.232252874959163</v>
      </c>
      <c r="AF49" s="77" t="n">
        <f aca="false">(H49+I49)/(H49+I49+V49)</f>
        <v>0.956653864339894</v>
      </c>
      <c r="AG49" s="77"/>
      <c r="AH49" s="77" t="n">
        <f aca="false">(H49+I49)/(V49+U49)</f>
        <v>0.140140384300445</v>
      </c>
      <c r="AI49" s="0"/>
      <c r="AJ49" s="0"/>
      <c r="AK49" s="0"/>
      <c r="AL49" s="0"/>
      <c r="AM49" s="0"/>
      <c r="AN49" s="0"/>
      <c r="AO49" s="0"/>
      <c r="AP49" s="0"/>
      <c r="AQ49" s="0"/>
      <c r="AR49" s="0"/>
      <c r="AS49" s="0"/>
      <c r="AT49" s="0"/>
      <c r="AU49" s="0"/>
      <c r="AV49" s="0"/>
      <c r="AW49" s="0"/>
      <c r="AX49" s="0"/>
      <c r="AY49" s="0"/>
      <c r="AZ49" s="0"/>
      <c r="BA49" s="0"/>
      <c r="BB49" s="0"/>
      <c r="BC49" s="0"/>
      <c r="BD49" s="0"/>
      <c r="BE49" s="0"/>
      <c r="BF49" s="0"/>
      <c r="BG49" s="0"/>
      <c r="BH49" s="0"/>
      <c r="BI49" s="0"/>
      <c r="BJ49" s="0"/>
      <c r="BK49" s="0"/>
      <c r="BL49" s="0"/>
      <c r="BM49" s="0"/>
      <c r="BN49" s="0"/>
      <c r="BO49" s="0"/>
      <c r="BP49" s="0"/>
      <c r="BQ49" s="0"/>
      <c r="BR49" s="0"/>
      <c r="BS49" s="0"/>
      <c r="BT49" s="0"/>
      <c r="BU49" s="0"/>
      <c r="BV49" s="0"/>
      <c r="BW49" s="0"/>
      <c r="BX49" s="0"/>
      <c r="BY49" s="0"/>
      <c r="BZ49" s="0"/>
      <c r="CA49" s="0"/>
      <c r="CB49" s="0"/>
      <c r="CC49" s="0"/>
      <c r="CD49" s="0"/>
      <c r="CE49" s="0"/>
      <c r="CF49" s="0"/>
      <c r="CG49" s="0"/>
      <c r="CH49" s="0"/>
      <c r="CI49" s="0"/>
      <c r="CJ49" s="0"/>
      <c r="CK49" s="0"/>
      <c r="CL49" s="0"/>
      <c r="CM49" s="0"/>
      <c r="CN49" s="0"/>
      <c r="CO49" s="0"/>
      <c r="CP49" s="0"/>
      <c r="CQ49" s="0"/>
      <c r="CR49" s="0"/>
      <c r="CS49" s="0"/>
      <c r="CT49" s="0"/>
      <c r="CU49" s="0"/>
      <c r="CV49" s="0"/>
      <c r="CW49" s="0"/>
      <c r="CX49" s="0"/>
      <c r="CY49" s="0"/>
      <c r="CZ49" s="0"/>
      <c r="DA49" s="0"/>
      <c r="DB49" s="0"/>
      <c r="DC49" s="0"/>
      <c r="DD49" s="0"/>
      <c r="DE49" s="0"/>
      <c r="DF49" s="0"/>
      <c r="DG49" s="0"/>
      <c r="DH49" s="0"/>
      <c r="DI49" s="0"/>
      <c r="DJ49" s="0"/>
      <c r="DK49" s="0"/>
      <c r="DL49" s="0"/>
      <c r="DM49" s="0"/>
      <c r="DN49" s="0"/>
      <c r="DO49" s="0"/>
      <c r="DP49" s="0"/>
      <c r="DQ49" s="0"/>
      <c r="DR49" s="0"/>
      <c r="DS49" s="0"/>
      <c r="DT49" s="0"/>
      <c r="DU49" s="0"/>
      <c r="DV49" s="0"/>
      <c r="DW49" s="0"/>
      <c r="DX49" s="0"/>
      <c r="DY49" s="0"/>
      <c r="DZ49" s="0"/>
      <c r="EA49" s="0"/>
      <c r="EB49" s="0"/>
      <c r="EC49" s="0"/>
      <c r="ED49" s="0"/>
      <c r="EE49" s="0"/>
      <c r="EF49" s="0"/>
      <c r="EG49" s="0"/>
      <c r="EH49" s="0"/>
      <c r="EI49" s="0"/>
      <c r="EJ49" s="0"/>
      <c r="EK49" s="0"/>
      <c r="EL49" s="0"/>
      <c r="EM49" s="0"/>
      <c r="EN49" s="0"/>
      <c r="EO49" s="0"/>
      <c r="EP49" s="0"/>
      <c r="EQ49" s="0"/>
      <c r="ER49" s="0"/>
      <c r="ES49" s="0"/>
      <c r="ET49" s="0"/>
      <c r="EU49" s="0"/>
      <c r="EV49" s="0"/>
      <c r="EW49" s="0"/>
      <c r="EX49" s="0"/>
      <c r="EY49" s="0"/>
      <c r="EZ49" s="0"/>
      <c r="FA49" s="0"/>
      <c r="FB49" s="0"/>
      <c r="FC49" s="0"/>
      <c r="FD49" s="0"/>
      <c r="FE49" s="0"/>
      <c r="FF49" s="0"/>
      <c r="FG49" s="0"/>
      <c r="FH49" s="0"/>
      <c r="FI49" s="0"/>
      <c r="FJ49" s="0"/>
      <c r="FK49" s="0"/>
      <c r="FL49" s="0"/>
      <c r="FM49" s="0"/>
      <c r="FN49" s="0"/>
      <c r="FO49" s="0"/>
      <c r="FP49" s="0"/>
      <c r="FQ49" s="0"/>
      <c r="FR49" s="0"/>
      <c r="FS49" s="0"/>
      <c r="FT49" s="0"/>
      <c r="FU49" s="0"/>
      <c r="FV49" s="0"/>
      <c r="FW49" s="0"/>
      <c r="FX49" s="0"/>
      <c r="FY49" s="0"/>
      <c r="FZ49" s="0"/>
      <c r="GA49" s="0"/>
      <c r="GB49" s="0"/>
      <c r="GC49" s="0"/>
      <c r="GD49" s="0"/>
      <c r="GE49" s="0"/>
      <c r="GF49" s="0"/>
      <c r="GG49" s="0"/>
      <c r="GH49" s="0"/>
      <c r="GI49" s="0"/>
      <c r="GJ49" s="0"/>
      <c r="GK49" s="0"/>
      <c r="GL49" s="0"/>
      <c r="GM49" s="0"/>
      <c r="GN49" s="0"/>
      <c r="GO49" s="0"/>
      <c r="GP49" s="0"/>
      <c r="GQ49" s="0"/>
      <c r="GR49" s="0"/>
      <c r="GS49" s="0"/>
      <c r="GT49" s="0"/>
      <c r="GU49" s="0"/>
      <c r="GV49" s="0"/>
      <c r="GW49" s="0"/>
      <c r="GX49" s="0"/>
      <c r="GY49" s="0"/>
      <c r="GZ49" s="0"/>
      <c r="HA49" s="0"/>
      <c r="HB49" s="0"/>
      <c r="HC49" s="0"/>
      <c r="HD49" s="0"/>
      <c r="HE49" s="0"/>
      <c r="HF49" s="0"/>
      <c r="HG49" s="0"/>
      <c r="HH49" s="0"/>
      <c r="HI49" s="0"/>
      <c r="HJ49" s="0"/>
      <c r="HK49" s="0"/>
      <c r="HL49" s="0"/>
      <c r="HM49" s="0"/>
      <c r="HN49" s="0"/>
      <c r="HO49" s="0"/>
      <c r="HP49" s="0"/>
      <c r="HQ49" s="0"/>
      <c r="HR49" s="0"/>
      <c r="HS49" s="0"/>
      <c r="HT49" s="0"/>
      <c r="HU49" s="0"/>
      <c r="HV49" s="0"/>
      <c r="HW49" s="0"/>
      <c r="HX49" s="0"/>
      <c r="HY49" s="0"/>
      <c r="HZ49" s="0"/>
      <c r="IA49" s="0"/>
      <c r="IB49" s="0"/>
      <c r="IC49" s="0"/>
      <c r="ID49" s="0"/>
      <c r="IE49" s="0"/>
      <c r="IF49" s="0"/>
      <c r="IG49" s="0"/>
      <c r="IH49" s="0"/>
      <c r="II49" s="0"/>
      <c r="IJ49" s="0"/>
      <c r="IK49" s="0"/>
      <c r="IL49" s="0"/>
      <c r="IM49" s="0"/>
      <c r="IN49" s="0"/>
      <c r="IO49" s="0"/>
      <c r="IP49" s="0"/>
      <c r="IQ49" s="0"/>
      <c r="IR49" s="0"/>
      <c r="IS49" s="0"/>
      <c r="IT49" s="0"/>
      <c r="IU49" s="0"/>
      <c r="IV49" s="0"/>
      <c r="IW49" s="0"/>
      <c r="IX49" s="0"/>
      <c r="IY49" s="0"/>
      <c r="IZ49" s="0"/>
      <c r="JA49" s="0"/>
      <c r="JB49" s="0"/>
      <c r="JC49" s="0"/>
      <c r="JD49" s="0"/>
      <c r="JE49" s="0"/>
      <c r="JF49" s="0"/>
      <c r="JG49" s="0"/>
      <c r="JH49" s="0"/>
      <c r="JI49" s="0"/>
      <c r="JJ49" s="0"/>
      <c r="JK49" s="0"/>
      <c r="JL49" s="0"/>
      <c r="JM49" s="0"/>
      <c r="JN49" s="0"/>
      <c r="JO49" s="0"/>
      <c r="JP49" s="0"/>
      <c r="JQ49" s="0"/>
      <c r="JR49" s="0"/>
      <c r="JS49" s="0"/>
      <c r="JT49" s="0"/>
      <c r="JU49" s="0"/>
      <c r="JV49" s="0"/>
      <c r="JW49" s="0"/>
      <c r="JX49" s="0"/>
      <c r="JY49" s="0"/>
      <c r="JZ49" s="0"/>
      <c r="KA49" s="0"/>
      <c r="KB49" s="0"/>
      <c r="KC49" s="0"/>
      <c r="KD49" s="0"/>
      <c r="KE49" s="0"/>
      <c r="KF49" s="0"/>
      <c r="KG49" s="0"/>
      <c r="KH49" s="0"/>
      <c r="KI49" s="0"/>
      <c r="KJ49" s="0"/>
      <c r="KK49" s="0"/>
      <c r="KL49" s="0"/>
      <c r="KM49" s="0"/>
      <c r="KN49" s="0"/>
      <c r="KO49" s="0"/>
      <c r="KP49" s="0"/>
      <c r="KQ49" s="0"/>
      <c r="KR49" s="0"/>
      <c r="KS49" s="0"/>
      <c r="KT49" s="0"/>
      <c r="KU49" s="0"/>
      <c r="KV49" s="0"/>
      <c r="KW49" s="0"/>
      <c r="KX49" s="0"/>
      <c r="KY49" s="0"/>
      <c r="KZ49" s="0"/>
      <c r="LA49" s="0"/>
      <c r="LB49" s="0"/>
      <c r="LC49" s="0"/>
      <c r="LD49" s="0"/>
      <c r="LE49" s="0"/>
      <c r="LF49" s="0"/>
      <c r="LG49" s="0"/>
      <c r="LH49" s="0"/>
      <c r="LI49" s="0"/>
      <c r="LJ49" s="0"/>
      <c r="LK49" s="0"/>
      <c r="LL49" s="0"/>
      <c r="LM49" s="0"/>
      <c r="LN49" s="0"/>
      <c r="LO49" s="0"/>
      <c r="LP49" s="0"/>
      <c r="LQ49" s="0"/>
      <c r="LR49" s="0"/>
      <c r="LS49" s="0"/>
      <c r="LT49" s="0"/>
      <c r="LU49" s="0"/>
      <c r="LV49" s="0"/>
      <c r="LW49" s="0"/>
      <c r="LX49" s="0"/>
      <c r="LY49" s="0"/>
      <c r="LZ49" s="0"/>
      <c r="MA49" s="0"/>
      <c r="MB49" s="0"/>
      <c r="MC49" s="0"/>
      <c r="MD49" s="0"/>
      <c r="ME49" s="0"/>
      <c r="MF49" s="0"/>
      <c r="MG49" s="0"/>
      <c r="MH49" s="0"/>
      <c r="MI49" s="0"/>
      <c r="MJ49" s="0"/>
      <c r="MK49" s="0"/>
      <c r="ML49" s="0"/>
      <c r="MM49" s="0"/>
      <c r="MN49" s="0"/>
      <c r="MO49" s="0"/>
      <c r="MP49" s="0"/>
      <c r="MQ49" s="0"/>
      <c r="MR49" s="0"/>
      <c r="MS49" s="0"/>
      <c r="MT49" s="0"/>
      <c r="MU49" s="0"/>
      <c r="MV49" s="0"/>
      <c r="MW49" s="0"/>
      <c r="MX49" s="0"/>
      <c r="MY49" s="0"/>
      <c r="MZ49" s="0"/>
      <c r="NA49" s="0"/>
      <c r="NB49" s="0"/>
      <c r="NC49" s="0"/>
      <c r="ND49" s="0"/>
      <c r="NE49" s="0"/>
      <c r="NF49" s="0"/>
      <c r="NG49" s="0"/>
      <c r="NH49" s="0"/>
      <c r="NI49" s="0"/>
      <c r="NJ49" s="0"/>
      <c r="NK49" s="0"/>
      <c r="NL49" s="0"/>
      <c r="NM49" s="0"/>
      <c r="NN49" s="0"/>
      <c r="NO49" s="0"/>
      <c r="NP49" s="0"/>
      <c r="NQ49" s="0"/>
      <c r="NR49" s="0"/>
      <c r="NS49" s="0"/>
      <c r="NT49" s="0"/>
      <c r="NU49" s="0"/>
      <c r="NV49" s="0"/>
      <c r="NW49" s="0"/>
      <c r="NX49" s="0"/>
      <c r="NY49" s="0"/>
      <c r="NZ49" s="0"/>
      <c r="OA49" s="0"/>
      <c r="OB49" s="0"/>
      <c r="OC49" s="0"/>
      <c r="OD49" s="0"/>
      <c r="OE49" s="0"/>
      <c r="OF49" s="0"/>
      <c r="OG49" s="0"/>
      <c r="OH49" s="0"/>
      <c r="OI49" s="0"/>
      <c r="OJ49" s="0"/>
      <c r="OK49" s="0"/>
      <c r="OL49" s="0"/>
      <c r="OM49" s="0"/>
      <c r="ON49" s="0"/>
      <c r="OO49" s="0"/>
      <c r="OP49" s="0"/>
      <c r="OQ49" s="0"/>
      <c r="OR49" s="0"/>
      <c r="OS49" s="0"/>
      <c r="OT49" s="0"/>
      <c r="OU49" s="0"/>
      <c r="OV49" s="0"/>
      <c r="OW49" s="0"/>
      <c r="OX49" s="0"/>
      <c r="OY49" s="0"/>
      <c r="OZ49" s="0"/>
      <c r="PA49" s="0"/>
      <c r="PB49" s="0"/>
      <c r="PC49" s="0"/>
      <c r="PD49" s="0"/>
      <c r="PE49" s="0"/>
      <c r="PF49" s="0"/>
      <c r="PG49" s="0"/>
      <c r="PH49" s="0"/>
      <c r="PI49" s="0"/>
      <c r="PJ49" s="0"/>
      <c r="PK49" s="0"/>
      <c r="PL49" s="0"/>
      <c r="PM49" s="0"/>
      <c r="PN49" s="0"/>
      <c r="PO49" s="0"/>
      <c r="PP49" s="0"/>
      <c r="PQ49" s="0"/>
      <c r="PR49" s="0"/>
      <c r="PS49" s="0"/>
      <c r="PT49" s="0"/>
      <c r="PU49" s="0"/>
      <c r="PV49" s="0"/>
      <c r="PW49" s="0"/>
      <c r="PX49" s="0"/>
      <c r="PY49" s="0"/>
      <c r="PZ49" s="0"/>
      <c r="QA49" s="0"/>
      <c r="QB49" s="0"/>
      <c r="QC49" s="0"/>
      <c r="QD49" s="0"/>
      <c r="QE49" s="0"/>
      <c r="QF49" s="0"/>
      <c r="QG49" s="0"/>
      <c r="QH49" s="0"/>
      <c r="QI49" s="0"/>
      <c r="QJ49" s="0"/>
      <c r="QK49" s="0"/>
      <c r="QL49" s="0"/>
      <c r="QM49" s="0"/>
      <c r="QN49" s="0"/>
      <c r="QO49" s="0"/>
      <c r="QP49" s="0"/>
      <c r="QQ49" s="0"/>
      <c r="QR49" s="0"/>
      <c r="QS49" s="0"/>
      <c r="QT49" s="0"/>
      <c r="QU49" s="0"/>
      <c r="QV49" s="0"/>
      <c r="QW49" s="0"/>
      <c r="QX49" s="0"/>
      <c r="QY49" s="0"/>
      <c r="QZ49" s="0"/>
      <c r="RA49" s="0"/>
      <c r="RB49" s="0"/>
      <c r="RC49" s="0"/>
      <c r="RD49" s="0"/>
      <c r="RE49" s="0"/>
      <c r="RF49" s="0"/>
      <c r="RG49" s="0"/>
      <c r="RH49" s="0"/>
      <c r="RI49" s="0"/>
      <c r="RJ49" s="0"/>
      <c r="RK49" s="0"/>
      <c r="RL49" s="0"/>
      <c r="RM49" s="0"/>
      <c r="RN49" s="0"/>
      <c r="RO49" s="0"/>
      <c r="RP49" s="0"/>
      <c r="RQ49" s="0"/>
      <c r="RR49" s="0"/>
      <c r="RS49" s="0"/>
      <c r="RT49" s="0"/>
      <c r="RU49" s="0"/>
      <c r="RV49" s="0"/>
      <c r="RW49" s="0"/>
      <c r="RX49" s="0"/>
      <c r="RY49" s="0"/>
      <c r="RZ49" s="0"/>
      <c r="SA49" s="0"/>
      <c r="SB49" s="0"/>
      <c r="SC49" s="0"/>
      <c r="SD49" s="0"/>
      <c r="SE49" s="0"/>
      <c r="SF49" s="0"/>
      <c r="SG49" s="0"/>
      <c r="SH49" s="0"/>
      <c r="SI49" s="0"/>
      <c r="SJ49" s="0"/>
      <c r="SK49" s="0"/>
      <c r="SL49" s="0"/>
      <c r="SM49" s="0"/>
      <c r="SN49" s="0"/>
      <c r="SO49" s="0"/>
      <c r="SP49" s="0"/>
      <c r="SQ49" s="0"/>
      <c r="SR49" s="0"/>
      <c r="SS49" s="0"/>
      <c r="ST49" s="0"/>
      <c r="SU49" s="0"/>
      <c r="SV49" s="0"/>
      <c r="SW49" s="0"/>
      <c r="SX49" s="0"/>
      <c r="SY49" s="0"/>
      <c r="SZ49" s="0"/>
      <c r="TA49" s="0"/>
      <c r="TB49" s="0"/>
      <c r="TC49" s="0"/>
      <c r="TD49" s="0"/>
      <c r="TE49" s="0"/>
      <c r="TF49" s="0"/>
      <c r="TG49" s="0"/>
      <c r="TH49" s="0"/>
      <c r="TI49" s="0"/>
      <c r="TJ49" s="0"/>
      <c r="TK49" s="0"/>
      <c r="TL49" s="0"/>
      <c r="TM49" s="0"/>
      <c r="TN49" s="0"/>
      <c r="TO49" s="0"/>
      <c r="TP49" s="0"/>
      <c r="TQ49" s="0"/>
      <c r="TR49" s="0"/>
      <c r="TS49" s="0"/>
      <c r="TT49" s="0"/>
      <c r="TU49" s="0"/>
      <c r="TV49" s="0"/>
      <c r="TW49" s="0"/>
      <c r="TX49" s="0"/>
      <c r="TY49" s="0"/>
      <c r="TZ49" s="0"/>
      <c r="UA49" s="0"/>
      <c r="UB49" s="0"/>
      <c r="UC49" s="0"/>
      <c r="UD49" s="0"/>
      <c r="UE49" s="0"/>
      <c r="UF49" s="0"/>
      <c r="UG49" s="0"/>
      <c r="UH49" s="0"/>
      <c r="UI49" s="0"/>
      <c r="UJ49" s="0"/>
      <c r="UK49" s="0"/>
      <c r="UL49" s="0"/>
      <c r="UM49" s="0"/>
      <c r="UN49" s="0"/>
      <c r="UO49" s="0"/>
      <c r="UP49" s="0"/>
      <c r="UQ49" s="0"/>
      <c r="UR49" s="0"/>
      <c r="US49" s="0"/>
      <c r="UT49" s="0"/>
      <c r="UU49" s="0"/>
      <c r="UV49" s="0"/>
      <c r="UW49" s="0"/>
      <c r="UX49" s="0"/>
      <c r="UY49" s="0"/>
      <c r="UZ49" s="0"/>
      <c r="VA49" s="0"/>
      <c r="VB49" s="0"/>
      <c r="VC49" s="0"/>
      <c r="VD49" s="0"/>
      <c r="VE49" s="0"/>
      <c r="VF49" s="0"/>
      <c r="VG49" s="0"/>
      <c r="VH49" s="0"/>
      <c r="VI49" s="0"/>
      <c r="VJ49" s="0"/>
      <c r="VK49" s="0"/>
      <c r="VL49" s="0"/>
      <c r="VM49" s="0"/>
      <c r="VN49" s="0"/>
      <c r="VO49" s="0"/>
      <c r="VP49" s="0"/>
      <c r="VQ49" s="0"/>
      <c r="VR49" s="0"/>
      <c r="VS49" s="0"/>
      <c r="VT49" s="0"/>
      <c r="VU49" s="0"/>
      <c r="VV49" s="0"/>
      <c r="VW49" s="0"/>
      <c r="VX49" s="0"/>
      <c r="VY49" s="0"/>
      <c r="VZ49" s="0"/>
      <c r="WA49" s="0"/>
      <c r="WB49" s="0"/>
      <c r="WC49" s="0"/>
      <c r="WD49" s="0"/>
      <c r="WE49" s="0"/>
      <c r="WF49" s="0"/>
      <c r="WG49" s="0"/>
      <c r="WH49" s="0"/>
      <c r="WI49" s="0"/>
      <c r="WJ49" s="0"/>
      <c r="WK49" s="0"/>
      <c r="WL49" s="0"/>
      <c r="WM49" s="0"/>
      <c r="WN49" s="0"/>
      <c r="WO49" s="0"/>
      <c r="WP49" s="0"/>
      <c r="WQ49" s="0"/>
      <c r="WR49" s="0"/>
      <c r="WS49" s="0"/>
      <c r="WT49" s="0"/>
      <c r="WU49" s="0"/>
      <c r="WV49" s="0"/>
      <c r="WW49" s="0"/>
      <c r="WX49" s="0"/>
      <c r="WY49" s="0"/>
      <c r="WZ49" s="0"/>
      <c r="XA49" s="0"/>
      <c r="XB49" s="0"/>
      <c r="XC49" s="0"/>
      <c r="XD49" s="0"/>
      <c r="XE49" s="0"/>
      <c r="XF49" s="0"/>
      <c r="XG49" s="0"/>
      <c r="XH49" s="0"/>
      <c r="XI49" s="0"/>
      <c r="XJ49" s="0"/>
      <c r="XK49" s="0"/>
      <c r="XL49" s="0"/>
      <c r="XM49" s="0"/>
      <c r="XN49" s="0"/>
      <c r="XO49" s="0"/>
      <c r="XP49" s="0"/>
      <c r="XQ49" s="0"/>
      <c r="XR49" s="0"/>
      <c r="XS49" s="0"/>
      <c r="XT49" s="0"/>
      <c r="XU49" s="0"/>
      <c r="XV49" s="0"/>
      <c r="XW49" s="0"/>
      <c r="XX49" s="0"/>
      <c r="XY49" s="0"/>
      <c r="XZ49" s="0"/>
      <c r="YA49" s="0"/>
      <c r="YB49" s="0"/>
      <c r="YC49" s="0"/>
      <c r="YD49" s="0"/>
      <c r="YE49" s="0"/>
      <c r="YF49" s="0"/>
      <c r="YG49" s="0"/>
      <c r="YH49" s="0"/>
      <c r="YI49" s="0"/>
      <c r="YJ49" s="0"/>
      <c r="YK49" s="0"/>
      <c r="YL49" s="0"/>
      <c r="YM49" s="0"/>
      <c r="YN49" s="0"/>
      <c r="YO49" s="0"/>
      <c r="YP49" s="0"/>
      <c r="YQ49" s="0"/>
      <c r="YR49" s="0"/>
      <c r="YS49" s="0"/>
      <c r="YT49" s="0"/>
      <c r="YU49" s="0"/>
      <c r="YV49" s="0"/>
      <c r="YW49" s="0"/>
      <c r="YX49" s="0"/>
      <c r="YY49" s="0"/>
      <c r="YZ49" s="0"/>
      <c r="ZA49" s="0"/>
      <c r="ZB49" s="0"/>
      <c r="ZC49" s="0"/>
      <c r="ZD49" s="0"/>
      <c r="ZE49" s="0"/>
      <c r="ZF49" s="0"/>
      <c r="ZG49" s="0"/>
      <c r="ZH49" s="0"/>
      <c r="ZI49" s="0"/>
      <c r="ZJ49" s="0"/>
      <c r="ZK49" s="0"/>
      <c r="ZL49" s="0"/>
      <c r="ZM49" s="0"/>
      <c r="ZN49" s="0"/>
      <c r="ZO49" s="0"/>
      <c r="ZP49" s="0"/>
      <c r="ZQ49" s="0"/>
      <c r="ZR49" s="0"/>
      <c r="ZS49" s="0"/>
      <c r="ZT49" s="0"/>
      <c r="ZU49" s="0"/>
      <c r="ZV49" s="0"/>
      <c r="ZW49" s="0"/>
      <c r="ZX49" s="0"/>
      <c r="ZY49" s="0"/>
      <c r="ZZ49" s="0"/>
      <c r="AAA49" s="0"/>
      <c r="AAB49" s="0"/>
      <c r="AAC49" s="0"/>
      <c r="AAD49" s="0"/>
      <c r="AAE49" s="0"/>
      <c r="AAF49" s="0"/>
      <c r="AAG49" s="0"/>
      <c r="AAH49" s="0"/>
      <c r="AAI49" s="0"/>
      <c r="AAJ49" s="0"/>
      <c r="AAK49" s="0"/>
      <c r="AAL49" s="0"/>
      <c r="AAM49" s="0"/>
      <c r="AAN49" s="0"/>
      <c r="AAO49" s="0"/>
      <c r="AAP49" s="0"/>
      <c r="AAQ49" s="0"/>
      <c r="AAR49" s="0"/>
      <c r="AAS49" s="0"/>
      <c r="AAT49" s="0"/>
      <c r="AAU49" s="0"/>
      <c r="AAV49" s="0"/>
      <c r="AAW49" s="0"/>
      <c r="AAX49" s="0"/>
      <c r="AAY49" s="0"/>
      <c r="AAZ49" s="0"/>
      <c r="ABA49" s="0"/>
      <c r="ABB49" s="0"/>
      <c r="ABC49" s="0"/>
      <c r="ABD49" s="0"/>
      <c r="ABE49" s="0"/>
      <c r="ABF49" s="0"/>
      <c r="ABG49" s="0"/>
      <c r="ABH49" s="0"/>
      <c r="ABI49" s="0"/>
      <c r="ABJ49" s="0"/>
      <c r="ABK49" s="0"/>
      <c r="ABL49" s="0"/>
      <c r="ABM49" s="0"/>
      <c r="ABN49" s="0"/>
      <c r="ABO49" s="0"/>
      <c r="ABP49" s="0"/>
      <c r="ABQ49" s="0"/>
      <c r="ABR49" s="0"/>
      <c r="ABS49" s="0"/>
      <c r="ABT49" s="0"/>
      <c r="ABU49" s="0"/>
      <c r="ABV49" s="0"/>
      <c r="ABW49" s="0"/>
      <c r="ABX49" s="0"/>
      <c r="ABY49" s="0"/>
      <c r="ABZ49" s="0"/>
      <c r="ACA49" s="0"/>
      <c r="ACB49" s="0"/>
      <c r="ACC49" s="0"/>
      <c r="ACD49" s="0"/>
      <c r="ACE49" s="0"/>
      <c r="ACF49" s="0"/>
      <c r="ACG49" s="0"/>
      <c r="ACH49" s="0"/>
      <c r="ACI49" s="0"/>
      <c r="ACJ49" s="0"/>
      <c r="ACK49" s="0"/>
      <c r="ACL49" s="0"/>
      <c r="ACM49" s="0"/>
      <c r="ACN49" s="0"/>
      <c r="ACO49" s="0"/>
      <c r="ACP49" s="0"/>
      <c r="ACQ49" s="0"/>
      <c r="ACR49" s="0"/>
      <c r="ACS49" s="0"/>
      <c r="ACT49" s="0"/>
      <c r="ACU49" s="0"/>
      <c r="ACV49" s="0"/>
      <c r="ACW49" s="0"/>
      <c r="ACX49" s="0"/>
      <c r="ACY49" s="0"/>
      <c r="ACZ49" s="0"/>
      <c r="ADA49" s="0"/>
      <c r="ADB49" s="0"/>
      <c r="ADC49" s="0"/>
      <c r="ADD49" s="0"/>
      <c r="ADE49" s="0"/>
      <c r="ADF49" s="0"/>
      <c r="ADG49" s="0"/>
      <c r="ADH49" s="0"/>
      <c r="ADI49" s="0"/>
      <c r="ADJ49" s="0"/>
      <c r="ADK49" s="0"/>
      <c r="ADL49" s="0"/>
      <c r="ADM49" s="0"/>
      <c r="ADN49" s="0"/>
      <c r="ADO49" s="0"/>
      <c r="ADP49" s="0"/>
      <c r="ADQ49" s="0"/>
      <c r="ADR49" s="0"/>
      <c r="ADS49" s="0"/>
      <c r="ADT49" s="0"/>
      <c r="ADU49" s="0"/>
      <c r="ADV49" s="0"/>
      <c r="ADW49" s="0"/>
      <c r="ADX49" s="0"/>
      <c r="ADY49" s="0"/>
      <c r="ADZ49" s="0"/>
      <c r="AEA49" s="0"/>
      <c r="AEB49" s="0"/>
      <c r="AEC49" s="0"/>
      <c r="AED49" s="0"/>
      <c r="AEE49" s="0"/>
      <c r="AEF49" s="0"/>
      <c r="AEG49" s="0"/>
      <c r="AEH49" s="0"/>
      <c r="AEI49" s="0"/>
      <c r="AEJ49" s="0"/>
      <c r="AEK49" s="0"/>
      <c r="AEL49" s="0"/>
      <c r="AEM49" s="0"/>
      <c r="AEN49" s="0"/>
      <c r="AEO49" s="0"/>
      <c r="AEP49" s="0"/>
      <c r="AEQ49" s="0"/>
      <c r="AER49" s="0"/>
      <c r="AES49" s="0"/>
      <c r="AET49" s="0"/>
      <c r="AEU49" s="0"/>
      <c r="AEV49" s="0"/>
      <c r="AEW49" s="0"/>
      <c r="AEX49" s="0"/>
      <c r="AEY49" s="0"/>
      <c r="AEZ49" s="0"/>
      <c r="AFA49" s="0"/>
      <c r="AFB49" s="0"/>
      <c r="AFC49" s="0"/>
      <c r="AFD49" s="0"/>
      <c r="AFE49" s="0"/>
      <c r="AFF49" s="0"/>
      <c r="AFG49" s="0"/>
      <c r="AFH49" s="0"/>
      <c r="AFI49" s="0"/>
      <c r="AFJ49" s="0"/>
      <c r="AFK49" s="0"/>
      <c r="AFL49" s="0"/>
      <c r="AFM49" s="0"/>
      <c r="AFN49" s="0"/>
      <c r="AFO49" s="0"/>
      <c r="AFP49" s="0"/>
      <c r="AFQ49" s="0"/>
      <c r="AFR49" s="0"/>
      <c r="AFS49" s="0"/>
      <c r="AFT49" s="0"/>
      <c r="AFU49" s="0"/>
      <c r="AFV49" s="0"/>
      <c r="AFW49" s="0"/>
      <c r="AFX49" s="0"/>
      <c r="AFY49" s="0"/>
      <c r="AFZ49" s="0"/>
      <c r="AGA49" s="0"/>
      <c r="AGB49" s="0"/>
      <c r="AGC49" s="0"/>
      <c r="AGD49" s="0"/>
      <c r="AGE49" s="0"/>
      <c r="AGF49" s="0"/>
      <c r="AGG49" s="0"/>
      <c r="AGH49" s="0"/>
      <c r="AGI49" s="0"/>
      <c r="AGJ49" s="0"/>
      <c r="AGK49" s="0"/>
      <c r="AGL49" s="0"/>
      <c r="AGM49" s="0"/>
      <c r="AGN49" s="0"/>
      <c r="AGO49" s="0"/>
      <c r="AGP49" s="0"/>
      <c r="AGQ49" s="0"/>
      <c r="AGR49" s="0"/>
      <c r="AGS49" s="0"/>
      <c r="AGT49" s="0"/>
      <c r="AGU49" s="0"/>
      <c r="AGV49" s="0"/>
      <c r="AGW49" s="0"/>
      <c r="AGX49" s="0"/>
      <c r="AGY49" s="0"/>
      <c r="AGZ49" s="0"/>
      <c r="AHA49" s="0"/>
      <c r="AHB49" s="0"/>
      <c r="AHC49" s="0"/>
      <c r="AHD49" s="0"/>
      <c r="AHE49" s="0"/>
      <c r="AHF49" s="0"/>
      <c r="AHG49" s="0"/>
      <c r="AHH49" s="0"/>
      <c r="AHI49" s="0"/>
      <c r="AHJ49" s="0"/>
      <c r="AHK49" s="0"/>
      <c r="AHL49" s="0"/>
      <c r="AHM49" s="0"/>
      <c r="AHN49" s="0"/>
      <c r="AHO49" s="0"/>
      <c r="AHP49" s="0"/>
      <c r="AHQ49" s="0"/>
      <c r="AHR49" s="0"/>
      <c r="AHS49" s="0"/>
      <c r="AHT49" s="0"/>
      <c r="AHU49" s="0"/>
      <c r="AHV49" s="0"/>
      <c r="AHW49" s="0"/>
      <c r="AHX49" s="0"/>
      <c r="AHY49" s="0"/>
      <c r="AHZ49" s="0"/>
      <c r="AIA49" s="0"/>
      <c r="AIB49" s="0"/>
      <c r="AIC49" s="0"/>
      <c r="AID49" s="0"/>
      <c r="AIE49" s="0"/>
      <c r="AIF49" s="0"/>
      <c r="AIG49" s="0"/>
      <c r="AIH49" s="0"/>
      <c r="AII49" s="0"/>
      <c r="AIJ49" s="0"/>
      <c r="AIK49" s="0"/>
      <c r="AIL49" s="0"/>
      <c r="AIM49" s="0"/>
      <c r="AIN49" s="0"/>
      <c r="AIO49" s="0"/>
      <c r="AIP49" s="0"/>
      <c r="AIQ49" s="0"/>
      <c r="AIR49" s="0"/>
      <c r="AIS49" s="0"/>
      <c r="AIT49" s="0"/>
      <c r="AIU49" s="0"/>
      <c r="AIV49" s="0"/>
      <c r="AIW49" s="0"/>
      <c r="AIX49" s="0"/>
      <c r="AIY49" s="0"/>
      <c r="AIZ49" s="0"/>
      <c r="AJA49" s="0"/>
      <c r="AJB49" s="0"/>
      <c r="AJC49" s="0"/>
      <c r="AJD49" s="0"/>
      <c r="AJE49" s="0"/>
      <c r="AJF49" s="0"/>
      <c r="AJG49" s="0"/>
      <c r="AJH49" s="0"/>
      <c r="AJI49" s="0"/>
      <c r="AJJ49" s="0"/>
      <c r="AJK49" s="0"/>
      <c r="AJL49" s="0"/>
      <c r="AJM49" s="0"/>
      <c r="AJN49" s="0"/>
      <c r="AJO49" s="0"/>
      <c r="AJP49" s="0"/>
      <c r="AJQ49" s="0"/>
      <c r="AJR49" s="0"/>
      <c r="AJS49" s="0"/>
      <c r="AJT49" s="0"/>
      <c r="AJU49" s="0"/>
      <c r="AJV49" s="0"/>
      <c r="AJW49" s="0"/>
      <c r="AJX49" s="0"/>
      <c r="AJY49" s="0"/>
      <c r="AJZ49" s="0"/>
      <c r="AKA49" s="0"/>
      <c r="AKB49" s="0"/>
      <c r="AKC49" s="0"/>
      <c r="AKD49" s="0"/>
      <c r="AKE49" s="0"/>
      <c r="AKF49" s="0"/>
      <c r="AKG49" s="0"/>
      <c r="AKH49" s="0"/>
      <c r="AKI49" s="0"/>
      <c r="AKJ49" s="0"/>
      <c r="AKK49" s="0"/>
      <c r="AKL49" s="0"/>
      <c r="AKM49" s="0"/>
      <c r="AKN49" s="0"/>
      <c r="AKO49" s="0"/>
      <c r="AKP49" s="0"/>
      <c r="AKQ49" s="0"/>
      <c r="AKR49" s="0"/>
      <c r="AKS49" s="0"/>
      <c r="AKT49" s="0"/>
      <c r="AKU49" s="0"/>
      <c r="AKV49" s="0"/>
      <c r="AKW49" s="0"/>
      <c r="AKX49" s="0"/>
      <c r="AKY49" s="0"/>
      <c r="AKZ49" s="0"/>
      <c r="ALA49" s="0"/>
      <c r="ALB49" s="0"/>
      <c r="ALC49" s="0"/>
      <c r="ALD49" s="0"/>
      <c r="ALE49" s="0"/>
      <c r="ALF49" s="0"/>
      <c r="ALG49" s="0"/>
      <c r="ALH49" s="0"/>
      <c r="ALI49" s="0"/>
      <c r="ALJ49" s="0"/>
      <c r="ALK49" s="0"/>
      <c r="ALL49" s="0"/>
      <c r="ALM49" s="0"/>
      <c r="ALN49" s="0"/>
      <c r="ALO49" s="0"/>
      <c r="ALP49" s="0"/>
      <c r="ALQ49" s="0"/>
      <c r="ALR49" s="0"/>
      <c r="ALS49" s="0"/>
      <c r="ALT49" s="0"/>
      <c r="ALU49" s="0"/>
      <c r="ALV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  <c r="AMJ49" s="0"/>
    </row>
    <row r="50" customFormat="false" ht="15" hidden="false" customHeight="false" outlineLevel="0" collapsed="false">
      <c r="A50" s="25" t="s">
        <v>80</v>
      </c>
      <c r="B50" s="74" t="n">
        <v>41601</v>
      </c>
      <c r="C50" s="75" t="n">
        <f aca="false">dw!C50</f>
        <v>16.8284070627646</v>
      </c>
      <c r="D50" s="28" t="s">
        <v>71</v>
      </c>
      <c r="E50" s="30" t="n">
        <v>0.0427914024356024</v>
      </c>
      <c r="F50" s="30" t="n">
        <v>27.35</v>
      </c>
      <c r="G50" s="30" t="n">
        <v>0.156458509819387</v>
      </c>
      <c r="H50" s="76" t="n">
        <f aca="false">(dw!K50*100)/dw!$AB50</f>
        <v>0.941072880923519</v>
      </c>
      <c r="I50" s="76" t="n">
        <f aca="false">(dw!L50*100)/dw!$AB50</f>
        <v>0.853530036161915</v>
      </c>
      <c r="J50" s="76" t="n">
        <f aca="false">(dw!M50*100)/dw!$AB50</f>
        <v>1.61033279829781</v>
      </c>
      <c r="K50" s="76" t="n">
        <f aca="false">(dw!N50*100)/dw!$AB50</f>
        <v>1.4861764786498</v>
      </c>
      <c r="L50" s="76" t="n">
        <f aca="false">(dw!O50*100)/dw!$AB50</f>
        <v>0</v>
      </c>
      <c r="M50" s="76" t="n">
        <f aca="false">(dw!P50*100)/dw!$AB50</f>
        <v>24.7535978980912</v>
      </c>
      <c r="N50" s="76" t="n">
        <f aca="false">(dw!Q50*100)/dw!$AB50</f>
        <v>0</v>
      </c>
      <c r="O50" s="76" t="n">
        <f aca="false">(dw!R50*100)/dw!$AB50</f>
        <v>16.9974058426396</v>
      </c>
      <c r="P50" s="76" t="n">
        <f aca="false">(dw!S50*100)/dw!$AB50</f>
        <v>6.21405599706701</v>
      </c>
      <c r="Q50" s="76" t="n">
        <f aca="false">(dw!T50*100)/dw!$AB50</f>
        <v>13.4491564270959</v>
      </c>
      <c r="R50" s="76" t="n">
        <f aca="false">(dw!U50*100)/dw!$AB50</f>
        <v>0.147112928327676</v>
      </c>
      <c r="S50" s="76" t="n">
        <f aca="false">(dw!V50*100)/dw!$AB50</f>
        <v>0.135362655377377</v>
      </c>
      <c r="T50" s="76" t="n">
        <f aca="false">(dw!W50*100)/dw!$AB50</f>
        <v>0</v>
      </c>
      <c r="U50" s="76" t="n">
        <f aca="false">(dw!X50*100)/dw!$AB50</f>
        <v>21.1419791211766</v>
      </c>
      <c r="V50" s="76" t="n">
        <f aca="false">(dw!Y50*100)/dw!$AB50</f>
        <v>1.01273508352582</v>
      </c>
      <c r="W50" s="76" t="n">
        <f aca="false">(dw!Z50*100)/dw!$AB50</f>
        <v>3.27171065150213</v>
      </c>
      <c r="X50" s="76" t="n">
        <f aca="false">(dw!AA50*100)/dw!$AB50</f>
        <v>7.98577120116367</v>
      </c>
      <c r="Y50" s="76" t="n">
        <f aca="false">SUM(H50:X50)</f>
        <v>100</v>
      </c>
      <c r="Z50" s="77" t="n">
        <f aca="false">SUM(H50:L50)</f>
        <v>4.89111219403304</v>
      </c>
      <c r="AA50" s="77" t="n">
        <f aca="false">SUM(M50:R50)</f>
        <v>61.5613290932214</v>
      </c>
      <c r="AB50" s="77" t="n">
        <f aca="false">(I50)/(H50+I50)</f>
        <v>0.475609410881885</v>
      </c>
      <c r="AC50" s="77" t="n">
        <f aca="false">U50/(Z50+U50)</f>
        <v>0.812119423897405</v>
      </c>
      <c r="AD50" s="77" t="n">
        <f aca="false">U50/(U50+AA50)</f>
        <v>0.255636437981037</v>
      </c>
      <c r="AE50" s="77" t="n">
        <f aca="false">Z50/(Z50+AA50)</f>
        <v>0.0736031980057767</v>
      </c>
      <c r="AF50" s="77" t="n">
        <f aca="false">(H50+I50)/(H50+I50+V50)</f>
        <v>0.639254310202294</v>
      </c>
      <c r="AG50" s="77" t="n">
        <f aca="false">(H50)/V50</f>
        <v>0.929238945339181</v>
      </c>
      <c r="AH50" s="77" t="n">
        <f aca="false">(H50+I50)/(V50+U50)</f>
        <v>0.0810032077373639</v>
      </c>
      <c r="AI50" s="0"/>
      <c r="AJ50" s="0"/>
      <c r="AK50" s="0"/>
      <c r="AL50" s="0"/>
      <c r="AM50" s="0"/>
      <c r="AN50" s="0"/>
      <c r="AO50" s="0"/>
      <c r="AP50" s="0"/>
      <c r="AQ50" s="0"/>
      <c r="AR50" s="0"/>
      <c r="AS50" s="0"/>
      <c r="AT50" s="0"/>
      <c r="AU50" s="0"/>
      <c r="AV50" s="0"/>
      <c r="AW50" s="0"/>
      <c r="AX50" s="0"/>
      <c r="AY50" s="0"/>
      <c r="AZ50" s="0"/>
      <c r="BA50" s="0"/>
      <c r="BB50" s="0"/>
      <c r="BC50" s="0"/>
      <c r="BD50" s="0"/>
      <c r="BE50" s="0"/>
      <c r="BF50" s="0"/>
      <c r="BG50" s="0"/>
      <c r="BH50" s="0"/>
      <c r="BI50" s="0"/>
      <c r="BJ50" s="0"/>
      <c r="BK50" s="0"/>
      <c r="BL50" s="0"/>
      <c r="BM50" s="0"/>
      <c r="BN50" s="0"/>
      <c r="BO50" s="0"/>
      <c r="BP50" s="0"/>
      <c r="BQ50" s="0"/>
      <c r="BR50" s="0"/>
      <c r="BS50" s="0"/>
      <c r="BT50" s="0"/>
      <c r="BU50" s="0"/>
      <c r="BV50" s="0"/>
      <c r="BW50" s="0"/>
      <c r="BX50" s="0"/>
      <c r="BY50" s="0"/>
      <c r="BZ50" s="0"/>
      <c r="CA50" s="0"/>
      <c r="CB50" s="0"/>
      <c r="CC50" s="0"/>
      <c r="CD50" s="0"/>
      <c r="CE50" s="0"/>
      <c r="CF50" s="0"/>
      <c r="CG50" s="0"/>
      <c r="CH50" s="0"/>
      <c r="CI50" s="0"/>
      <c r="CJ50" s="0"/>
      <c r="CK50" s="0"/>
      <c r="CL50" s="0"/>
      <c r="CM50" s="0"/>
      <c r="CN50" s="0"/>
      <c r="CO50" s="0"/>
      <c r="CP50" s="0"/>
      <c r="CQ50" s="0"/>
      <c r="CR50" s="0"/>
      <c r="CS50" s="0"/>
      <c r="CT50" s="0"/>
      <c r="CU50" s="0"/>
      <c r="CV50" s="0"/>
      <c r="CW50" s="0"/>
      <c r="CX50" s="0"/>
      <c r="CY50" s="0"/>
      <c r="CZ50" s="0"/>
      <c r="DA50" s="0"/>
      <c r="DB50" s="0"/>
      <c r="DC50" s="0"/>
      <c r="DD50" s="0"/>
      <c r="DE50" s="0"/>
      <c r="DF50" s="0"/>
      <c r="DG50" s="0"/>
      <c r="DH50" s="0"/>
      <c r="DI50" s="0"/>
      <c r="DJ50" s="0"/>
      <c r="DK50" s="0"/>
      <c r="DL50" s="0"/>
      <c r="DM50" s="0"/>
      <c r="DN50" s="0"/>
      <c r="DO50" s="0"/>
      <c r="DP50" s="0"/>
      <c r="DQ50" s="0"/>
      <c r="DR50" s="0"/>
      <c r="DS50" s="0"/>
      <c r="DT50" s="0"/>
      <c r="DU50" s="0"/>
      <c r="DV50" s="0"/>
      <c r="DW50" s="0"/>
      <c r="DX50" s="0"/>
      <c r="DY50" s="0"/>
      <c r="DZ50" s="0"/>
      <c r="EA50" s="0"/>
      <c r="EB50" s="0"/>
      <c r="EC50" s="0"/>
      <c r="ED50" s="0"/>
      <c r="EE50" s="0"/>
      <c r="EF50" s="0"/>
      <c r="EG50" s="0"/>
      <c r="EH50" s="0"/>
      <c r="EI50" s="0"/>
      <c r="EJ50" s="0"/>
      <c r="EK50" s="0"/>
      <c r="EL50" s="0"/>
      <c r="EM50" s="0"/>
      <c r="EN50" s="0"/>
      <c r="EO50" s="0"/>
      <c r="EP50" s="0"/>
      <c r="EQ50" s="0"/>
      <c r="ER50" s="0"/>
      <c r="ES50" s="0"/>
      <c r="ET50" s="0"/>
      <c r="EU50" s="0"/>
      <c r="EV50" s="0"/>
      <c r="EW50" s="0"/>
      <c r="EX50" s="0"/>
      <c r="EY50" s="0"/>
      <c r="EZ50" s="0"/>
      <c r="FA50" s="0"/>
      <c r="FB50" s="0"/>
      <c r="FC50" s="0"/>
      <c r="FD50" s="0"/>
      <c r="FE50" s="0"/>
      <c r="FF50" s="0"/>
      <c r="FG50" s="0"/>
      <c r="FH50" s="0"/>
      <c r="FI50" s="0"/>
      <c r="FJ50" s="0"/>
      <c r="FK50" s="0"/>
      <c r="FL50" s="0"/>
      <c r="FM50" s="0"/>
      <c r="FN50" s="0"/>
      <c r="FO50" s="0"/>
      <c r="FP50" s="0"/>
      <c r="FQ50" s="0"/>
      <c r="FR50" s="0"/>
      <c r="FS50" s="0"/>
      <c r="FT50" s="0"/>
      <c r="FU50" s="0"/>
      <c r="FV50" s="0"/>
      <c r="FW50" s="0"/>
      <c r="FX50" s="0"/>
      <c r="FY50" s="0"/>
      <c r="FZ50" s="0"/>
      <c r="GA50" s="0"/>
      <c r="GB50" s="0"/>
      <c r="GC50" s="0"/>
      <c r="GD50" s="0"/>
      <c r="GE50" s="0"/>
      <c r="GF50" s="0"/>
      <c r="GG50" s="0"/>
      <c r="GH50" s="0"/>
      <c r="GI50" s="0"/>
      <c r="GJ50" s="0"/>
      <c r="GK50" s="0"/>
      <c r="GL50" s="0"/>
      <c r="GM50" s="0"/>
      <c r="GN50" s="0"/>
      <c r="GO50" s="0"/>
      <c r="GP50" s="0"/>
      <c r="GQ50" s="0"/>
      <c r="GR50" s="0"/>
      <c r="GS50" s="0"/>
      <c r="GT50" s="0"/>
      <c r="GU50" s="0"/>
      <c r="GV50" s="0"/>
      <c r="GW50" s="0"/>
      <c r="GX50" s="0"/>
      <c r="GY50" s="0"/>
      <c r="GZ50" s="0"/>
      <c r="HA50" s="0"/>
      <c r="HB50" s="0"/>
      <c r="HC50" s="0"/>
      <c r="HD50" s="0"/>
      <c r="HE50" s="0"/>
      <c r="HF50" s="0"/>
      <c r="HG50" s="0"/>
      <c r="HH50" s="0"/>
      <c r="HI50" s="0"/>
      <c r="HJ50" s="0"/>
      <c r="HK50" s="0"/>
      <c r="HL50" s="0"/>
      <c r="HM50" s="0"/>
      <c r="HN50" s="0"/>
      <c r="HO50" s="0"/>
      <c r="HP50" s="0"/>
      <c r="HQ50" s="0"/>
      <c r="HR50" s="0"/>
      <c r="HS50" s="0"/>
      <c r="HT50" s="0"/>
      <c r="HU50" s="0"/>
      <c r="HV50" s="0"/>
      <c r="HW50" s="0"/>
      <c r="HX50" s="0"/>
      <c r="HY50" s="0"/>
      <c r="HZ50" s="0"/>
      <c r="IA50" s="0"/>
      <c r="IB50" s="0"/>
      <c r="IC50" s="0"/>
      <c r="ID50" s="0"/>
      <c r="IE50" s="0"/>
      <c r="IF50" s="0"/>
      <c r="IG50" s="0"/>
      <c r="IH50" s="0"/>
      <c r="II50" s="0"/>
      <c r="IJ50" s="0"/>
      <c r="IK50" s="0"/>
      <c r="IL50" s="0"/>
      <c r="IM50" s="0"/>
      <c r="IN50" s="0"/>
      <c r="IO50" s="0"/>
      <c r="IP50" s="0"/>
      <c r="IQ50" s="0"/>
      <c r="IR50" s="0"/>
      <c r="IS50" s="0"/>
      <c r="IT50" s="0"/>
      <c r="IU50" s="0"/>
      <c r="IV50" s="0"/>
      <c r="IW50" s="0"/>
      <c r="IX50" s="0"/>
      <c r="IY50" s="0"/>
      <c r="IZ50" s="0"/>
      <c r="JA50" s="0"/>
      <c r="JB50" s="0"/>
      <c r="JC50" s="0"/>
      <c r="JD50" s="0"/>
      <c r="JE50" s="0"/>
      <c r="JF50" s="0"/>
      <c r="JG50" s="0"/>
      <c r="JH50" s="0"/>
      <c r="JI50" s="0"/>
      <c r="JJ50" s="0"/>
      <c r="JK50" s="0"/>
      <c r="JL50" s="0"/>
      <c r="JM50" s="0"/>
      <c r="JN50" s="0"/>
      <c r="JO50" s="0"/>
      <c r="JP50" s="0"/>
      <c r="JQ50" s="0"/>
      <c r="JR50" s="0"/>
      <c r="JS50" s="0"/>
      <c r="JT50" s="0"/>
      <c r="JU50" s="0"/>
      <c r="JV50" s="0"/>
      <c r="JW50" s="0"/>
      <c r="JX50" s="0"/>
      <c r="JY50" s="0"/>
      <c r="JZ50" s="0"/>
      <c r="KA50" s="0"/>
      <c r="KB50" s="0"/>
      <c r="KC50" s="0"/>
      <c r="KD50" s="0"/>
      <c r="KE50" s="0"/>
      <c r="KF50" s="0"/>
      <c r="KG50" s="0"/>
      <c r="KH50" s="0"/>
      <c r="KI50" s="0"/>
      <c r="KJ50" s="0"/>
      <c r="KK50" s="0"/>
      <c r="KL50" s="0"/>
      <c r="KM50" s="0"/>
      <c r="KN50" s="0"/>
      <c r="KO50" s="0"/>
      <c r="KP50" s="0"/>
      <c r="KQ50" s="0"/>
      <c r="KR50" s="0"/>
      <c r="KS50" s="0"/>
      <c r="KT50" s="0"/>
      <c r="KU50" s="0"/>
      <c r="KV50" s="0"/>
      <c r="KW50" s="0"/>
      <c r="KX50" s="0"/>
      <c r="KY50" s="0"/>
      <c r="KZ50" s="0"/>
      <c r="LA50" s="0"/>
      <c r="LB50" s="0"/>
      <c r="LC50" s="0"/>
      <c r="LD50" s="0"/>
      <c r="LE50" s="0"/>
      <c r="LF50" s="0"/>
      <c r="LG50" s="0"/>
      <c r="LH50" s="0"/>
      <c r="LI50" s="0"/>
      <c r="LJ50" s="0"/>
      <c r="LK50" s="0"/>
      <c r="LL50" s="0"/>
      <c r="LM50" s="0"/>
      <c r="LN50" s="0"/>
      <c r="LO50" s="0"/>
      <c r="LP50" s="0"/>
      <c r="LQ50" s="0"/>
      <c r="LR50" s="0"/>
      <c r="LS50" s="0"/>
      <c r="LT50" s="0"/>
      <c r="LU50" s="0"/>
      <c r="LV50" s="0"/>
      <c r="LW50" s="0"/>
      <c r="LX50" s="0"/>
      <c r="LY50" s="0"/>
      <c r="LZ50" s="0"/>
      <c r="MA50" s="0"/>
      <c r="MB50" s="0"/>
      <c r="MC50" s="0"/>
      <c r="MD50" s="0"/>
      <c r="ME50" s="0"/>
      <c r="MF50" s="0"/>
      <c r="MG50" s="0"/>
      <c r="MH50" s="0"/>
      <c r="MI50" s="0"/>
      <c r="MJ50" s="0"/>
      <c r="MK50" s="0"/>
      <c r="ML50" s="0"/>
      <c r="MM50" s="0"/>
      <c r="MN50" s="0"/>
      <c r="MO50" s="0"/>
      <c r="MP50" s="0"/>
      <c r="MQ50" s="0"/>
      <c r="MR50" s="0"/>
      <c r="MS50" s="0"/>
      <c r="MT50" s="0"/>
      <c r="MU50" s="0"/>
      <c r="MV50" s="0"/>
      <c r="MW50" s="0"/>
      <c r="MX50" s="0"/>
      <c r="MY50" s="0"/>
      <c r="MZ50" s="0"/>
      <c r="NA50" s="0"/>
      <c r="NB50" s="0"/>
      <c r="NC50" s="0"/>
      <c r="ND50" s="0"/>
      <c r="NE50" s="0"/>
      <c r="NF50" s="0"/>
      <c r="NG50" s="0"/>
      <c r="NH50" s="0"/>
      <c r="NI50" s="0"/>
      <c r="NJ50" s="0"/>
      <c r="NK50" s="0"/>
      <c r="NL50" s="0"/>
      <c r="NM50" s="0"/>
      <c r="NN50" s="0"/>
      <c r="NO50" s="0"/>
      <c r="NP50" s="0"/>
      <c r="NQ50" s="0"/>
      <c r="NR50" s="0"/>
      <c r="NS50" s="0"/>
      <c r="NT50" s="0"/>
      <c r="NU50" s="0"/>
      <c r="NV50" s="0"/>
      <c r="NW50" s="0"/>
      <c r="NX50" s="0"/>
      <c r="NY50" s="0"/>
      <c r="NZ50" s="0"/>
      <c r="OA50" s="0"/>
      <c r="OB50" s="0"/>
      <c r="OC50" s="0"/>
      <c r="OD50" s="0"/>
      <c r="OE50" s="0"/>
      <c r="OF50" s="0"/>
      <c r="OG50" s="0"/>
      <c r="OH50" s="0"/>
      <c r="OI50" s="0"/>
      <c r="OJ50" s="0"/>
      <c r="OK50" s="0"/>
      <c r="OL50" s="0"/>
      <c r="OM50" s="0"/>
      <c r="ON50" s="0"/>
      <c r="OO50" s="0"/>
      <c r="OP50" s="0"/>
      <c r="OQ50" s="0"/>
      <c r="OR50" s="0"/>
      <c r="OS50" s="0"/>
      <c r="OT50" s="0"/>
      <c r="OU50" s="0"/>
      <c r="OV50" s="0"/>
      <c r="OW50" s="0"/>
      <c r="OX50" s="0"/>
      <c r="OY50" s="0"/>
      <c r="OZ50" s="0"/>
      <c r="PA50" s="0"/>
      <c r="PB50" s="0"/>
      <c r="PC50" s="0"/>
      <c r="PD50" s="0"/>
      <c r="PE50" s="0"/>
      <c r="PF50" s="0"/>
      <c r="PG50" s="0"/>
      <c r="PH50" s="0"/>
      <c r="PI50" s="0"/>
      <c r="PJ50" s="0"/>
      <c r="PK50" s="0"/>
      <c r="PL50" s="0"/>
      <c r="PM50" s="0"/>
      <c r="PN50" s="0"/>
      <c r="PO50" s="0"/>
      <c r="PP50" s="0"/>
      <c r="PQ50" s="0"/>
      <c r="PR50" s="0"/>
      <c r="PS50" s="0"/>
      <c r="PT50" s="0"/>
      <c r="PU50" s="0"/>
      <c r="PV50" s="0"/>
      <c r="PW50" s="0"/>
      <c r="PX50" s="0"/>
      <c r="PY50" s="0"/>
      <c r="PZ50" s="0"/>
      <c r="QA50" s="0"/>
      <c r="QB50" s="0"/>
      <c r="QC50" s="0"/>
      <c r="QD50" s="0"/>
      <c r="QE50" s="0"/>
      <c r="QF50" s="0"/>
      <c r="QG50" s="0"/>
      <c r="QH50" s="0"/>
      <c r="QI50" s="0"/>
      <c r="QJ50" s="0"/>
      <c r="QK50" s="0"/>
      <c r="QL50" s="0"/>
      <c r="QM50" s="0"/>
      <c r="QN50" s="0"/>
      <c r="QO50" s="0"/>
      <c r="QP50" s="0"/>
      <c r="QQ50" s="0"/>
      <c r="QR50" s="0"/>
      <c r="QS50" s="0"/>
      <c r="QT50" s="0"/>
      <c r="QU50" s="0"/>
      <c r="QV50" s="0"/>
      <c r="QW50" s="0"/>
      <c r="QX50" s="0"/>
      <c r="QY50" s="0"/>
      <c r="QZ50" s="0"/>
      <c r="RA50" s="0"/>
      <c r="RB50" s="0"/>
      <c r="RC50" s="0"/>
      <c r="RD50" s="0"/>
      <c r="RE50" s="0"/>
      <c r="RF50" s="0"/>
      <c r="RG50" s="0"/>
      <c r="RH50" s="0"/>
      <c r="RI50" s="0"/>
      <c r="RJ50" s="0"/>
      <c r="RK50" s="0"/>
      <c r="RL50" s="0"/>
      <c r="RM50" s="0"/>
      <c r="RN50" s="0"/>
      <c r="RO50" s="0"/>
      <c r="RP50" s="0"/>
      <c r="RQ50" s="0"/>
      <c r="RR50" s="0"/>
      <c r="RS50" s="0"/>
      <c r="RT50" s="0"/>
      <c r="RU50" s="0"/>
      <c r="RV50" s="0"/>
      <c r="RW50" s="0"/>
      <c r="RX50" s="0"/>
      <c r="RY50" s="0"/>
      <c r="RZ50" s="0"/>
      <c r="SA50" s="0"/>
      <c r="SB50" s="0"/>
      <c r="SC50" s="0"/>
      <c r="SD50" s="0"/>
      <c r="SE50" s="0"/>
      <c r="SF50" s="0"/>
      <c r="SG50" s="0"/>
      <c r="SH50" s="0"/>
      <c r="SI50" s="0"/>
      <c r="SJ50" s="0"/>
      <c r="SK50" s="0"/>
      <c r="SL50" s="0"/>
      <c r="SM50" s="0"/>
      <c r="SN50" s="0"/>
      <c r="SO50" s="0"/>
      <c r="SP50" s="0"/>
      <c r="SQ50" s="0"/>
      <c r="SR50" s="0"/>
      <c r="SS50" s="0"/>
      <c r="ST50" s="0"/>
      <c r="SU50" s="0"/>
      <c r="SV50" s="0"/>
      <c r="SW50" s="0"/>
      <c r="SX50" s="0"/>
      <c r="SY50" s="0"/>
      <c r="SZ50" s="0"/>
      <c r="TA50" s="0"/>
      <c r="TB50" s="0"/>
      <c r="TC50" s="0"/>
      <c r="TD50" s="0"/>
      <c r="TE50" s="0"/>
      <c r="TF50" s="0"/>
      <c r="TG50" s="0"/>
      <c r="TH50" s="0"/>
      <c r="TI50" s="0"/>
      <c r="TJ50" s="0"/>
      <c r="TK50" s="0"/>
      <c r="TL50" s="0"/>
      <c r="TM50" s="0"/>
      <c r="TN50" s="0"/>
      <c r="TO50" s="0"/>
      <c r="TP50" s="0"/>
      <c r="TQ50" s="0"/>
      <c r="TR50" s="0"/>
      <c r="TS50" s="0"/>
      <c r="TT50" s="0"/>
      <c r="TU50" s="0"/>
      <c r="TV50" s="0"/>
      <c r="TW50" s="0"/>
      <c r="TX50" s="0"/>
      <c r="TY50" s="0"/>
      <c r="TZ50" s="0"/>
      <c r="UA50" s="0"/>
      <c r="UB50" s="0"/>
      <c r="UC50" s="0"/>
      <c r="UD50" s="0"/>
      <c r="UE50" s="0"/>
      <c r="UF50" s="0"/>
      <c r="UG50" s="0"/>
      <c r="UH50" s="0"/>
      <c r="UI50" s="0"/>
      <c r="UJ50" s="0"/>
      <c r="UK50" s="0"/>
      <c r="UL50" s="0"/>
      <c r="UM50" s="0"/>
      <c r="UN50" s="0"/>
      <c r="UO50" s="0"/>
      <c r="UP50" s="0"/>
      <c r="UQ50" s="0"/>
      <c r="UR50" s="0"/>
      <c r="US50" s="0"/>
      <c r="UT50" s="0"/>
      <c r="UU50" s="0"/>
      <c r="UV50" s="0"/>
      <c r="UW50" s="0"/>
      <c r="UX50" s="0"/>
      <c r="UY50" s="0"/>
      <c r="UZ50" s="0"/>
      <c r="VA50" s="0"/>
      <c r="VB50" s="0"/>
      <c r="VC50" s="0"/>
      <c r="VD50" s="0"/>
      <c r="VE50" s="0"/>
      <c r="VF50" s="0"/>
      <c r="VG50" s="0"/>
      <c r="VH50" s="0"/>
      <c r="VI50" s="0"/>
      <c r="VJ50" s="0"/>
      <c r="VK50" s="0"/>
      <c r="VL50" s="0"/>
      <c r="VM50" s="0"/>
      <c r="VN50" s="0"/>
      <c r="VO50" s="0"/>
      <c r="VP50" s="0"/>
      <c r="VQ50" s="0"/>
      <c r="VR50" s="0"/>
      <c r="VS50" s="0"/>
      <c r="VT50" s="0"/>
      <c r="VU50" s="0"/>
      <c r="VV50" s="0"/>
      <c r="VW50" s="0"/>
      <c r="VX50" s="0"/>
      <c r="VY50" s="0"/>
      <c r="VZ50" s="0"/>
      <c r="WA50" s="0"/>
      <c r="WB50" s="0"/>
      <c r="WC50" s="0"/>
      <c r="WD50" s="0"/>
      <c r="WE50" s="0"/>
      <c r="WF50" s="0"/>
      <c r="WG50" s="0"/>
      <c r="WH50" s="0"/>
      <c r="WI50" s="0"/>
      <c r="WJ50" s="0"/>
      <c r="WK50" s="0"/>
      <c r="WL50" s="0"/>
      <c r="WM50" s="0"/>
      <c r="WN50" s="0"/>
      <c r="WO50" s="0"/>
      <c r="WP50" s="0"/>
      <c r="WQ50" s="0"/>
      <c r="WR50" s="0"/>
      <c r="WS50" s="0"/>
      <c r="WT50" s="0"/>
      <c r="WU50" s="0"/>
      <c r="WV50" s="0"/>
      <c r="WW50" s="0"/>
      <c r="WX50" s="0"/>
      <c r="WY50" s="0"/>
      <c r="WZ50" s="0"/>
      <c r="XA50" s="0"/>
      <c r="XB50" s="0"/>
      <c r="XC50" s="0"/>
      <c r="XD50" s="0"/>
      <c r="XE50" s="0"/>
      <c r="XF50" s="0"/>
      <c r="XG50" s="0"/>
      <c r="XH50" s="0"/>
      <c r="XI50" s="0"/>
      <c r="XJ50" s="0"/>
      <c r="XK50" s="0"/>
      <c r="XL50" s="0"/>
      <c r="XM50" s="0"/>
      <c r="XN50" s="0"/>
      <c r="XO50" s="0"/>
      <c r="XP50" s="0"/>
      <c r="XQ50" s="0"/>
      <c r="XR50" s="0"/>
      <c r="XS50" s="0"/>
      <c r="XT50" s="0"/>
      <c r="XU50" s="0"/>
      <c r="XV50" s="0"/>
      <c r="XW50" s="0"/>
      <c r="XX50" s="0"/>
      <c r="XY50" s="0"/>
      <c r="XZ50" s="0"/>
      <c r="YA50" s="0"/>
      <c r="YB50" s="0"/>
      <c r="YC50" s="0"/>
      <c r="YD50" s="0"/>
      <c r="YE50" s="0"/>
      <c r="YF50" s="0"/>
      <c r="YG50" s="0"/>
      <c r="YH50" s="0"/>
      <c r="YI50" s="0"/>
      <c r="YJ50" s="0"/>
      <c r="YK50" s="0"/>
      <c r="YL50" s="0"/>
      <c r="YM50" s="0"/>
      <c r="YN50" s="0"/>
      <c r="YO50" s="0"/>
      <c r="YP50" s="0"/>
      <c r="YQ50" s="0"/>
      <c r="YR50" s="0"/>
      <c r="YS50" s="0"/>
      <c r="YT50" s="0"/>
      <c r="YU50" s="0"/>
      <c r="YV50" s="0"/>
      <c r="YW50" s="0"/>
      <c r="YX50" s="0"/>
      <c r="YY50" s="0"/>
      <c r="YZ50" s="0"/>
      <c r="ZA50" s="0"/>
      <c r="ZB50" s="0"/>
      <c r="ZC50" s="0"/>
      <c r="ZD50" s="0"/>
      <c r="ZE50" s="0"/>
      <c r="ZF50" s="0"/>
      <c r="ZG50" s="0"/>
      <c r="ZH50" s="0"/>
      <c r="ZI50" s="0"/>
      <c r="ZJ50" s="0"/>
      <c r="ZK50" s="0"/>
      <c r="ZL50" s="0"/>
      <c r="ZM50" s="0"/>
      <c r="ZN50" s="0"/>
      <c r="ZO50" s="0"/>
      <c r="ZP50" s="0"/>
      <c r="ZQ50" s="0"/>
      <c r="ZR50" s="0"/>
      <c r="ZS50" s="0"/>
      <c r="ZT50" s="0"/>
      <c r="ZU50" s="0"/>
      <c r="ZV50" s="0"/>
      <c r="ZW50" s="0"/>
      <c r="ZX50" s="0"/>
      <c r="ZY50" s="0"/>
      <c r="ZZ50" s="0"/>
      <c r="AAA50" s="0"/>
      <c r="AAB50" s="0"/>
      <c r="AAC50" s="0"/>
      <c r="AAD50" s="0"/>
      <c r="AAE50" s="0"/>
      <c r="AAF50" s="0"/>
      <c r="AAG50" s="0"/>
      <c r="AAH50" s="0"/>
      <c r="AAI50" s="0"/>
      <c r="AAJ50" s="0"/>
      <c r="AAK50" s="0"/>
      <c r="AAL50" s="0"/>
      <c r="AAM50" s="0"/>
      <c r="AAN50" s="0"/>
      <c r="AAO50" s="0"/>
      <c r="AAP50" s="0"/>
      <c r="AAQ50" s="0"/>
      <c r="AAR50" s="0"/>
      <c r="AAS50" s="0"/>
      <c r="AAT50" s="0"/>
      <c r="AAU50" s="0"/>
      <c r="AAV50" s="0"/>
      <c r="AAW50" s="0"/>
      <c r="AAX50" s="0"/>
      <c r="AAY50" s="0"/>
      <c r="AAZ50" s="0"/>
      <c r="ABA50" s="0"/>
      <c r="ABB50" s="0"/>
      <c r="ABC50" s="0"/>
      <c r="ABD50" s="0"/>
      <c r="ABE50" s="0"/>
      <c r="ABF50" s="0"/>
      <c r="ABG50" s="0"/>
      <c r="ABH50" s="0"/>
      <c r="ABI50" s="0"/>
      <c r="ABJ50" s="0"/>
      <c r="ABK50" s="0"/>
      <c r="ABL50" s="0"/>
      <c r="ABM50" s="0"/>
      <c r="ABN50" s="0"/>
      <c r="ABO50" s="0"/>
      <c r="ABP50" s="0"/>
      <c r="ABQ50" s="0"/>
      <c r="ABR50" s="0"/>
      <c r="ABS50" s="0"/>
      <c r="ABT50" s="0"/>
      <c r="ABU50" s="0"/>
      <c r="ABV50" s="0"/>
      <c r="ABW50" s="0"/>
      <c r="ABX50" s="0"/>
      <c r="ABY50" s="0"/>
      <c r="ABZ50" s="0"/>
      <c r="ACA50" s="0"/>
      <c r="ACB50" s="0"/>
      <c r="ACC50" s="0"/>
      <c r="ACD50" s="0"/>
      <c r="ACE50" s="0"/>
      <c r="ACF50" s="0"/>
      <c r="ACG50" s="0"/>
      <c r="ACH50" s="0"/>
      <c r="ACI50" s="0"/>
      <c r="ACJ50" s="0"/>
      <c r="ACK50" s="0"/>
      <c r="ACL50" s="0"/>
      <c r="ACM50" s="0"/>
      <c r="ACN50" s="0"/>
      <c r="ACO50" s="0"/>
      <c r="ACP50" s="0"/>
      <c r="ACQ50" s="0"/>
      <c r="ACR50" s="0"/>
      <c r="ACS50" s="0"/>
      <c r="ACT50" s="0"/>
      <c r="ACU50" s="0"/>
      <c r="ACV50" s="0"/>
      <c r="ACW50" s="0"/>
      <c r="ACX50" s="0"/>
      <c r="ACY50" s="0"/>
      <c r="ACZ50" s="0"/>
      <c r="ADA50" s="0"/>
      <c r="ADB50" s="0"/>
      <c r="ADC50" s="0"/>
      <c r="ADD50" s="0"/>
      <c r="ADE50" s="0"/>
      <c r="ADF50" s="0"/>
      <c r="ADG50" s="0"/>
      <c r="ADH50" s="0"/>
      <c r="ADI50" s="0"/>
      <c r="ADJ50" s="0"/>
      <c r="ADK50" s="0"/>
      <c r="ADL50" s="0"/>
      <c r="ADM50" s="0"/>
      <c r="ADN50" s="0"/>
      <c r="ADO50" s="0"/>
      <c r="ADP50" s="0"/>
      <c r="ADQ50" s="0"/>
      <c r="ADR50" s="0"/>
      <c r="ADS50" s="0"/>
      <c r="ADT50" s="0"/>
      <c r="ADU50" s="0"/>
      <c r="ADV50" s="0"/>
      <c r="ADW50" s="0"/>
      <c r="ADX50" s="0"/>
      <c r="ADY50" s="0"/>
      <c r="ADZ50" s="0"/>
      <c r="AEA50" s="0"/>
      <c r="AEB50" s="0"/>
      <c r="AEC50" s="0"/>
      <c r="AED50" s="0"/>
      <c r="AEE50" s="0"/>
      <c r="AEF50" s="0"/>
      <c r="AEG50" s="0"/>
      <c r="AEH50" s="0"/>
      <c r="AEI50" s="0"/>
      <c r="AEJ50" s="0"/>
      <c r="AEK50" s="0"/>
      <c r="AEL50" s="0"/>
      <c r="AEM50" s="0"/>
      <c r="AEN50" s="0"/>
      <c r="AEO50" s="0"/>
      <c r="AEP50" s="0"/>
      <c r="AEQ50" s="0"/>
      <c r="AER50" s="0"/>
      <c r="AES50" s="0"/>
      <c r="AET50" s="0"/>
      <c r="AEU50" s="0"/>
      <c r="AEV50" s="0"/>
      <c r="AEW50" s="0"/>
      <c r="AEX50" s="0"/>
      <c r="AEY50" s="0"/>
      <c r="AEZ50" s="0"/>
      <c r="AFA50" s="0"/>
      <c r="AFB50" s="0"/>
      <c r="AFC50" s="0"/>
      <c r="AFD50" s="0"/>
      <c r="AFE50" s="0"/>
      <c r="AFF50" s="0"/>
      <c r="AFG50" s="0"/>
      <c r="AFH50" s="0"/>
      <c r="AFI50" s="0"/>
      <c r="AFJ50" s="0"/>
      <c r="AFK50" s="0"/>
      <c r="AFL50" s="0"/>
      <c r="AFM50" s="0"/>
      <c r="AFN50" s="0"/>
      <c r="AFO50" s="0"/>
      <c r="AFP50" s="0"/>
      <c r="AFQ50" s="0"/>
      <c r="AFR50" s="0"/>
      <c r="AFS50" s="0"/>
      <c r="AFT50" s="0"/>
      <c r="AFU50" s="0"/>
      <c r="AFV50" s="0"/>
      <c r="AFW50" s="0"/>
      <c r="AFX50" s="0"/>
      <c r="AFY50" s="0"/>
      <c r="AFZ50" s="0"/>
      <c r="AGA50" s="0"/>
      <c r="AGB50" s="0"/>
      <c r="AGC50" s="0"/>
      <c r="AGD50" s="0"/>
      <c r="AGE50" s="0"/>
      <c r="AGF50" s="0"/>
      <c r="AGG50" s="0"/>
      <c r="AGH50" s="0"/>
      <c r="AGI50" s="0"/>
      <c r="AGJ50" s="0"/>
      <c r="AGK50" s="0"/>
      <c r="AGL50" s="0"/>
      <c r="AGM50" s="0"/>
      <c r="AGN50" s="0"/>
      <c r="AGO50" s="0"/>
      <c r="AGP50" s="0"/>
      <c r="AGQ50" s="0"/>
      <c r="AGR50" s="0"/>
      <c r="AGS50" s="0"/>
      <c r="AGT50" s="0"/>
      <c r="AGU50" s="0"/>
      <c r="AGV50" s="0"/>
      <c r="AGW50" s="0"/>
      <c r="AGX50" s="0"/>
      <c r="AGY50" s="0"/>
      <c r="AGZ50" s="0"/>
      <c r="AHA50" s="0"/>
      <c r="AHB50" s="0"/>
      <c r="AHC50" s="0"/>
      <c r="AHD50" s="0"/>
      <c r="AHE50" s="0"/>
      <c r="AHF50" s="0"/>
      <c r="AHG50" s="0"/>
      <c r="AHH50" s="0"/>
      <c r="AHI50" s="0"/>
      <c r="AHJ50" s="0"/>
      <c r="AHK50" s="0"/>
      <c r="AHL50" s="0"/>
      <c r="AHM50" s="0"/>
      <c r="AHN50" s="0"/>
      <c r="AHO50" s="0"/>
      <c r="AHP50" s="0"/>
      <c r="AHQ50" s="0"/>
      <c r="AHR50" s="0"/>
      <c r="AHS50" s="0"/>
      <c r="AHT50" s="0"/>
      <c r="AHU50" s="0"/>
      <c r="AHV50" s="0"/>
      <c r="AHW50" s="0"/>
      <c r="AHX50" s="0"/>
      <c r="AHY50" s="0"/>
      <c r="AHZ50" s="0"/>
      <c r="AIA50" s="0"/>
      <c r="AIB50" s="0"/>
      <c r="AIC50" s="0"/>
      <c r="AID50" s="0"/>
      <c r="AIE50" s="0"/>
      <c r="AIF50" s="0"/>
      <c r="AIG50" s="0"/>
      <c r="AIH50" s="0"/>
      <c r="AII50" s="0"/>
      <c r="AIJ50" s="0"/>
      <c r="AIK50" s="0"/>
      <c r="AIL50" s="0"/>
      <c r="AIM50" s="0"/>
      <c r="AIN50" s="0"/>
      <c r="AIO50" s="0"/>
      <c r="AIP50" s="0"/>
      <c r="AIQ50" s="0"/>
      <c r="AIR50" s="0"/>
      <c r="AIS50" s="0"/>
      <c r="AIT50" s="0"/>
      <c r="AIU50" s="0"/>
      <c r="AIV50" s="0"/>
      <c r="AIW50" s="0"/>
      <c r="AIX50" s="0"/>
      <c r="AIY50" s="0"/>
      <c r="AIZ50" s="0"/>
      <c r="AJA50" s="0"/>
      <c r="AJB50" s="0"/>
      <c r="AJC50" s="0"/>
      <c r="AJD50" s="0"/>
      <c r="AJE50" s="0"/>
      <c r="AJF50" s="0"/>
      <c r="AJG50" s="0"/>
      <c r="AJH50" s="0"/>
      <c r="AJI50" s="0"/>
      <c r="AJJ50" s="0"/>
      <c r="AJK50" s="0"/>
      <c r="AJL50" s="0"/>
      <c r="AJM50" s="0"/>
      <c r="AJN50" s="0"/>
      <c r="AJO50" s="0"/>
      <c r="AJP50" s="0"/>
      <c r="AJQ50" s="0"/>
      <c r="AJR50" s="0"/>
      <c r="AJS50" s="0"/>
      <c r="AJT50" s="0"/>
      <c r="AJU50" s="0"/>
      <c r="AJV50" s="0"/>
      <c r="AJW50" s="0"/>
      <c r="AJX50" s="0"/>
      <c r="AJY50" s="0"/>
      <c r="AJZ50" s="0"/>
      <c r="AKA50" s="0"/>
      <c r="AKB50" s="0"/>
      <c r="AKC50" s="0"/>
      <c r="AKD50" s="0"/>
      <c r="AKE50" s="0"/>
      <c r="AKF50" s="0"/>
      <c r="AKG50" s="0"/>
      <c r="AKH50" s="0"/>
      <c r="AKI50" s="0"/>
      <c r="AKJ50" s="0"/>
      <c r="AKK50" s="0"/>
      <c r="AKL50" s="0"/>
      <c r="AKM50" s="0"/>
      <c r="AKN50" s="0"/>
      <c r="AKO50" s="0"/>
      <c r="AKP50" s="0"/>
      <c r="AKQ50" s="0"/>
      <c r="AKR50" s="0"/>
      <c r="AKS50" s="0"/>
      <c r="AKT50" s="0"/>
      <c r="AKU50" s="0"/>
      <c r="AKV50" s="0"/>
      <c r="AKW50" s="0"/>
      <c r="AKX50" s="0"/>
      <c r="AKY50" s="0"/>
      <c r="AKZ50" s="0"/>
      <c r="ALA50" s="0"/>
      <c r="ALB50" s="0"/>
      <c r="ALC50" s="0"/>
      <c r="ALD50" s="0"/>
      <c r="ALE50" s="0"/>
      <c r="ALF50" s="0"/>
      <c r="ALG50" s="0"/>
      <c r="ALH50" s="0"/>
      <c r="ALI50" s="0"/>
      <c r="ALJ50" s="0"/>
      <c r="ALK50" s="0"/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  <c r="AME50" s="0"/>
      <c r="AMF50" s="0"/>
      <c r="AMG50" s="0"/>
      <c r="AMH50" s="0"/>
      <c r="AMI50" s="0"/>
      <c r="AMJ50" s="0"/>
    </row>
    <row r="51" customFormat="false" ht="15" hidden="false" customHeight="false" outlineLevel="0" collapsed="false">
      <c r="A51" s="25" t="n">
        <v>355</v>
      </c>
      <c r="B51" s="74" t="n">
        <v>41745</v>
      </c>
      <c r="C51" s="75" t="n">
        <f aca="false">dw!C51</f>
        <v>3.12328767123288</v>
      </c>
      <c r="D51" s="28" t="s">
        <v>71</v>
      </c>
      <c r="E51" s="30" t="n">
        <v>0.0128700128700129</v>
      </c>
      <c r="F51" s="30" t="n">
        <v>45.5</v>
      </c>
      <c r="G51" s="30" t="n">
        <v>0.0282857425714569</v>
      </c>
      <c r="H51" s="76" t="n">
        <f aca="false">(dw!K51*100)/dw!$AB51</f>
        <v>1.34123006413383</v>
      </c>
      <c r="I51" s="76" t="n">
        <f aca="false">(dw!L51*100)/dw!$AB51</f>
        <v>0.393985729529169</v>
      </c>
      <c r="J51" s="76" t="n">
        <f aca="false">(dw!M51*100)/dw!$AB51</f>
        <v>4.99728342009013</v>
      </c>
      <c r="K51" s="76" t="n">
        <f aca="false">(dw!N51*100)/dw!$AB51</f>
        <v>0.284314336435908</v>
      </c>
      <c r="L51" s="76" t="n">
        <f aca="false">(dw!O51*100)/dw!$AB51</f>
        <v>0.0544981167458715</v>
      </c>
      <c r="M51" s="76" t="n">
        <f aca="false">(dw!P51*100)/dw!$AB51</f>
        <v>21.0658171494207</v>
      </c>
      <c r="N51" s="76" t="n">
        <f aca="false">(dw!Q51*100)/dw!$AB51</f>
        <v>0.0613786738375121</v>
      </c>
      <c r="O51" s="76" t="n">
        <f aca="false">(dw!R51*100)/dw!$AB51</f>
        <v>35.1682087941273</v>
      </c>
      <c r="P51" s="76" t="n">
        <f aca="false">(dw!S51*100)/dw!$AB51</f>
        <v>3.08270340799996</v>
      </c>
      <c r="Q51" s="76" t="n">
        <f aca="false">(dw!T51*100)/dw!$AB51</f>
        <v>12.8469636133843</v>
      </c>
      <c r="R51" s="76" t="n">
        <f aca="false">(dw!U51*100)/dw!$AB51</f>
        <v>0.00171837025226702</v>
      </c>
      <c r="S51" s="76" t="n">
        <f aca="false">(dw!V51*100)/dw!$AB51</f>
        <v>0</v>
      </c>
      <c r="T51" s="76" t="n">
        <f aca="false">(dw!W51*100)/dw!$AB51</f>
        <v>0.185761385503617</v>
      </c>
      <c r="U51" s="76" t="n">
        <f aca="false">(dw!X51*100)/dw!$AB51</f>
        <v>11.664894444173</v>
      </c>
      <c r="V51" s="76" t="n">
        <f aca="false">(dw!Y51*100)/dw!$AB51</f>
        <v>0.254571714878425</v>
      </c>
      <c r="W51" s="76" t="n">
        <f aca="false">(dw!Z51*100)/dw!$AB51</f>
        <v>7.64260190115479</v>
      </c>
      <c r="X51" s="76" t="n">
        <f aca="false">(dw!AA51*100)/dw!$AB51</f>
        <v>0.954068878333322</v>
      </c>
      <c r="Y51" s="76" t="n">
        <f aca="false">SUM(H51:X51)</f>
        <v>100</v>
      </c>
      <c r="Z51" s="77" t="n">
        <f aca="false">SUM(H51:L51)</f>
        <v>7.0713116669349</v>
      </c>
      <c r="AA51" s="77" t="n">
        <f aca="false">SUM(M51:R51)</f>
        <v>72.226790009022</v>
      </c>
      <c r="AB51" s="77" t="n">
        <f aca="false">(I51)/(H51+I51)</f>
        <v>0.22705287202203</v>
      </c>
      <c r="AC51" s="77" t="n">
        <f aca="false">U51/(Z51+U51)</f>
        <v>0.622585723865269</v>
      </c>
      <c r="AD51" s="77" t="n">
        <f aca="false">U51/(U51+AA51)</f>
        <v>0.139047088161414</v>
      </c>
      <c r="AE51" s="77" t="n">
        <f aca="false">Z51/(Z51+AA51)</f>
        <v>0.0891737824422463</v>
      </c>
      <c r="AF51" s="77" t="n">
        <f aca="false">(H51+I51)/(H51+I51+V51)</f>
        <v>0.87206085384211</v>
      </c>
      <c r="AG51" s="77" t="n">
        <f aca="false">(H51)/V51</f>
        <v>5.26857457347276</v>
      </c>
      <c r="AH51" s="77" t="n">
        <f aca="false">(H51+I51)/(V51+U51)</f>
        <v>0.145578314540984</v>
      </c>
      <c r="AI51" s="0"/>
      <c r="AJ51" s="0"/>
      <c r="AK51" s="0"/>
      <c r="AL51" s="0"/>
      <c r="AM51" s="0"/>
      <c r="AN51" s="0"/>
      <c r="AO51" s="0"/>
      <c r="AP51" s="0"/>
      <c r="AQ51" s="0"/>
      <c r="AR51" s="0"/>
      <c r="AS51" s="0"/>
      <c r="AT51" s="0"/>
      <c r="AU51" s="0"/>
      <c r="AV51" s="0"/>
      <c r="AW51" s="0"/>
      <c r="AX51" s="0"/>
      <c r="AY51" s="0"/>
      <c r="AZ51" s="0"/>
      <c r="BA51" s="0"/>
      <c r="BB51" s="0"/>
      <c r="BC51" s="0"/>
      <c r="BD51" s="0"/>
      <c r="BE51" s="0"/>
      <c r="BF51" s="0"/>
      <c r="BG51" s="0"/>
      <c r="BH51" s="0"/>
      <c r="BI51" s="0"/>
      <c r="BJ51" s="0"/>
      <c r="BK51" s="0"/>
      <c r="BL51" s="0"/>
      <c r="BM51" s="0"/>
      <c r="BN51" s="0"/>
      <c r="BO51" s="0"/>
      <c r="BP51" s="0"/>
      <c r="BQ51" s="0"/>
      <c r="BR51" s="0"/>
      <c r="BS51" s="0"/>
      <c r="BT51" s="0"/>
      <c r="BU51" s="0"/>
      <c r="BV51" s="0"/>
      <c r="BW51" s="0"/>
      <c r="BX51" s="0"/>
      <c r="BY51" s="0"/>
      <c r="BZ51" s="0"/>
      <c r="CA51" s="0"/>
      <c r="CB51" s="0"/>
      <c r="CC51" s="0"/>
      <c r="CD51" s="0"/>
      <c r="CE51" s="0"/>
      <c r="CF51" s="0"/>
      <c r="CG51" s="0"/>
      <c r="CH51" s="0"/>
      <c r="CI51" s="0"/>
      <c r="CJ51" s="0"/>
      <c r="CK51" s="0"/>
      <c r="CL51" s="0"/>
      <c r="CM51" s="0"/>
      <c r="CN51" s="0"/>
      <c r="CO51" s="0"/>
      <c r="CP51" s="0"/>
      <c r="CQ51" s="0"/>
      <c r="CR51" s="0"/>
      <c r="CS51" s="0"/>
      <c r="CT51" s="0"/>
      <c r="CU51" s="0"/>
      <c r="CV51" s="0"/>
      <c r="CW51" s="0"/>
      <c r="CX51" s="0"/>
      <c r="CY51" s="0"/>
      <c r="CZ51" s="0"/>
      <c r="DA51" s="0"/>
      <c r="DB51" s="0"/>
      <c r="DC51" s="0"/>
      <c r="DD51" s="0"/>
      <c r="DE51" s="0"/>
      <c r="DF51" s="0"/>
      <c r="DG51" s="0"/>
      <c r="DH51" s="0"/>
      <c r="DI51" s="0"/>
      <c r="DJ51" s="0"/>
      <c r="DK51" s="0"/>
      <c r="DL51" s="0"/>
      <c r="DM51" s="0"/>
      <c r="DN51" s="0"/>
      <c r="DO51" s="0"/>
      <c r="DP51" s="0"/>
      <c r="DQ51" s="0"/>
      <c r="DR51" s="0"/>
      <c r="DS51" s="0"/>
      <c r="DT51" s="0"/>
      <c r="DU51" s="0"/>
      <c r="DV51" s="0"/>
      <c r="DW51" s="0"/>
      <c r="DX51" s="0"/>
      <c r="DY51" s="0"/>
      <c r="DZ51" s="0"/>
      <c r="EA51" s="0"/>
      <c r="EB51" s="0"/>
      <c r="EC51" s="0"/>
      <c r="ED51" s="0"/>
      <c r="EE51" s="0"/>
      <c r="EF51" s="0"/>
      <c r="EG51" s="0"/>
      <c r="EH51" s="0"/>
      <c r="EI51" s="0"/>
      <c r="EJ51" s="0"/>
      <c r="EK51" s="0"/>
      <c r="EL51" s="0"/>
      <c r="EM51" s="0"/>
      <c r="EN51" s="0"/>
      <c r="EO51" s="0"/>
      <c r="EP51" s="0"/>
      <c r="EQ51" s="0"/>
      <c r="ER51" s="0"/>
      <c r="ES51" s="0"/>
      <c r="ET51" s="0"/>
      <c r="EU51" s="0"/>
      <c r="EV51" s="0"/>
      <c r="EW51" s="0"/>
      <c r="EX51" s="0"/>
      <c r="EY51" s="0"/>
      <c r="EZ51" s="0"/>
      <c r="FA51" s="0"/>
      <c r="FB51" s="0"/>
      <c r="FC51" s="0"/>
      <c r="FD51" s="0"/>
      <c r="FE51" s="0"/>
      <c r="FF51" s="0"/>
      <c r="FG51" s="0"/>
      <c r="FH51" s="0"/>
      <c r="FI51" s="0"/>
      <c r="FJ51" s="0"/>
      <c r="FK51" s="0"/>
      <c r="FL51" s="0"/>
      <c r="FM51" s="0"/>
      <c r="FN51" s="0"/>
      <c r="FO51" s="0"/>
      <c r="FP51" s="0"/>
      <c r="FQ51" s="0"/>
      <c r="FR51" s="0"/>
      <c r="FS51" s="0"/>
      <c r="FT51" s="0"/>
      <c r="FU51" s="0"/>
      <c r="FV51" s="0"/>
      <c r="FW51" s="0"/>
      <c r="FX51" s="0"/>
      <c r="FY51" s="0"/>
      <c r="FZ51" s="0"/>
      <c r="GA51" s="0"/>
      <c r="GB51" s="0"/>
      <c r="GC51" s="0"/>
      <c r="GD51" s="0"/>
      <c r="GE51" s="0"/>
      <c r="GF51" s="0"/>
      <c r="GG51" s="0"/>
      <c r="GH51" s="0"/>
      <c r="GI51" s="0"/>
      <c r="GJ51" s="0"/>
      <c r="GK51" s="0"/>
      <c r="GL51" s="0"/>
      <c r="GM51" s="0"/>
      <c r="GN51" s="0"/>
      <c r="GO51" s="0"/>
      <c r="GP51" s="0"/>
      <c r="GQ51" s="0"/>
      <c r="GR51" s="0"/>
      <c r="GS51" s="0"/>
      <c r="GT51" s="0"/>
      <c r="GU51" s="0"/>
      <c r="GV51" s="0"/>
      <c r="GW51" s="0"/>
      <c r="GX51" s="0"/>
      <c r="GY51" s="0"/>
      <c r="GZ51" s="0"/>
      <c r="HA51" s="0"/>
      <c r="HB51" s="0"/>
      <c r="HC51" s="0"/>
      <c r="HD51" s="0"/>
      <c r="HE51" s="0"/>
      <c r="HF51" s="0"/>
      <c r="HG51" s="0"/>
      <c r="HH51" s="0"/>
      <c r="HI51" s="0"/>
      <c r="HJ51" s="0"/>
      <c r="HK51" s="0"/>
      <c r="HL51" s="0"/>
      <c r="HM51" s="0"/>
      <c r="HN51" s="0"/>
      <c r="HO51" s="0"/>
      <c r="HP51" s="0"/>
      <c r="HQ51" s="0"/>
      <c r="HR51" s="0"/>
      <c r="HS51" s="0"/>
      <c r="HT51" s="0"/>
      <c r="HU51" s="0"/>
      <c r="HV51" s="0"/>
      <c r="HW51" s="0"/>
      <c r="HX51" s="0"/>
      <c r="HY51" s="0"/>
      <c r="HZ51" s="0"/>
      <c r="IA51" s="0"/>
      <c r="IB51" s="0"/>
      <c r="IC51" s="0"/>
      <c r="ID51" s="0"/>
      <c r="IE51" s="0"/>
      <c r="IF51" s="0"/>
      <c r="IG51" s="0"/>
      <c r="IH51" s="0"/>
      <c r="II51" s="0"/>
      <c r="IJ51" s="0"/>
      <c r="IK51" s="0"/>
      <c r="IL51" s="0"/>
      <c r="IM51" s="0"/>
      <c r="IN51" s="0"/>
      <c r="IO51" s="0"/>
      <c r="IP51" s="0"/>
      <c r="IQ51" s="0"/>
      <c r="IR51" s="0"/>
      <c r="IS51" s="0"/>
      <c r="IT51" s="0"/>
      <c r="IU51" s="0"/>
      <c r="IV51" s="0"/>
      <c r="IW51" s="0"/>
      <c r="IX51" s="0"/>
      <c r="IY51" s="0"/>
      <c r="IZ51" s="0"/>
      <c r="JA51" s="0"/>
      <c r="JB51" s="0"/>
      <c r="JC51" s="0"/>
      <c r="JD51" s="0"/>
      <c r="JE51" s="0"/>
      <c r="JF51" s="0"/>
      <c r="JG51" s="0"/>
      <c r="JH51" s="0"/>
      <c r="JI51" s="0"/>
      <c r="JJ51" s="0"/>
      <c r="JK51" s="0"/>
      <c r="JL51" s="0"/>
      <c r="JM51" s="0"/>
      <c r="JN51" s="0"/>
      <c r="JO51" s="0"/>
      <c r="JP51" s="0"/>
      <c r="JQ51" s="0"/>
      <c r="JR51" s="0"/>
      <c r="JS51" s="0"/>
      <c r="JT51" s="0"/>
      <c r="JU51" s="0"/>
      <c r="JV51" s="0"/>
      <c r="JW51" s="0"/>
      <c r="JX51" s="0"/>
      <c r="JY51" s="0"/>
      <c r="JZ51" s="0"/>
      <c r="KA51" s="0"/>
      <c r="KB51" s="0"/>
      <c r="KC51" s="0"/>
      <c r="KD51" s="0"/>
      <c r="KE51" s="0"/>
      <c r="KF51" s="0"/>
      <c r="KG51" s="0"/>
      <c r="KH51" s="0"/>
      <c r="KI51" s="0"/>
      <c r="KJ51" s="0"/>
      <c r="KK51" s="0"/>
      <c r="KL51" s="0"/>
      <c r="KM51" s="0"/>
      <c r="KN51" s="0"/>
      <c r="KO51" s="0"/>
      <c r="KP51" s="0"/>
      <c r="KQ51" s="0"/>
      <c r="KR51" s="0"/>
      <c r="KS51" s="0"/>
      <c r="KT51" s="0"/>
      <c r="KU51" s="0"/>
      <c r="KV51" s="0"/>
      <c r="KW51" s="0"/>
      <c r="KX51" s="0"/>
      <c r="KY51" s="0"/>
      <c r="KZ51" s="0"/>
      <c r="LA51" s="0"/>
      <c r="LB51" s="0"/>
      <c r="LC51" s="0"/>
      <c r="LD51" s="0"/>
      <c r="LE51" s="0"/>
      <c r="LF51" s="0"/>
      <c r="LG51" s="0"/>
      <c r="LH51" s="0"/>
      <c r="LI51" s="0"/>
      <c r="LJ51" s="0"/>
      <c r="LK51" s="0"/>
      <c r="LL51" s="0"/>
      <c r="LM51" s="0"/>
      <c r="LN51" s="0"/>
      <c r="LO51" s="0"/>
      <c r="LP51" s="0"/>
      <c r="LQ51" s="0"/>
      <c r="LR51" s="0"/>
      <c r="LS51" s="0"/>
      <c r="LT51" s="0"/>
      <c r="LU51" s="0"/>
      <c r="LV51" s="0"/>
      <c r="LW51" s="0"/>
      <c r="LX51" s="0"/>
      <c r="LY51" s="0"/>
      <c r="LZ51" s="0"/>
      <c r="MA51" s="0"/>
      <c r="MB51" s="0"/>
      <c r="MC51" s="0"/>
      <c r="MD51" s="0"/>
      <c r="ME51" s="0"/>
      <c r="MF51" s="0"/>
      <c r="MG51" s="0"/>
      <c r="MH51" s="0"/>
      <c r="MI51" s="0"/>
      <c r="MJ51" s="0"/>
      <c r="MK51" s="0"/>
      <c r="ML51" s="0"/>
      <c r="MM51" s="0"/>
      <c r="MN51" s="0"/>
      <c r="MO51" s="0"/>
      <c r="MP51" s="0"/>
      <c r="MQ51" s="0"/>
      <c r="MR51" s="0"/>
      <c r="MS51" s="0"/>
      <c r="MT51" s="0"/>
      <c r="MU51" s="0"/>
      <c r="MV51" s="0"/>
      <c r="MW51" s="0"/>
      <c r="MX51" s="0"/>
      <c r="MY51" s="0"/>
      <c r="MZ51" s="0"/>
      <c r="NA51" s="0"/>
      <c r="NB51" s="0"/>
      <c r="NC51" s="0"/>
      <c r="ND51" s="0"/>
      <c r="NE51" s="0"/>
      <c r="NF51" s="0"/>
      <c r="NG51" s="0"/>
      <c r="NH51" s="0"/>
      <c r="NI51" s="0"/>
      <c r="NJ51" s="0"/>
      <c r="NK51" s="0"/>
      <c r="NL51" s="0"/>
      <c r="NM51" s="0"/>
      <c r="NN51" s="0"/>
      <c r="NO51" s="0"/>
      <c r="NP51" s="0"/>
      <c r="NQ51" s="0"/>
      <c r="NR51" s="0"/>
      <c r="NS51" s="0"/>
      <c r="NT51" s="0"/>
      <c r="NU51" s="0"/>
      <c r="NV51" s="0"/>
      <c r="NW51" s="0"/>
      <c r="NX51" s="0"/>
      <c r="NY51" s="0"/>
      <c r="NZ51" s="0"/>
      <c r="OA51" s="0"/>
      <c r="OB51" s="0"/>
      <c r="OC51" s="0"/>
      <c r="OD51" s="0"/>
      <c r="OE51" s="0"/>
      <c r="OF51" s="0"/>
      <c r="OG51" s="0"/>
      <c r="OH51" s="0"/>
      <c r="OI51" s="0"/>
      <c r="OJ51" s="0"/>
      <c r="OK51" s="0"/>
      <c r="OL51" s="0"/>
      <c r="OM51" s="0"/>
      <c r="ON51" s="0"/>
      <c r="OO51" s="0"/>
      <c r="OP51" s="0"/>
      <c r="OQ51" s="0"/>
      <c r="OR51" s="0"/>
      <c r="OS51" s="0"/>
      <c r="OT51" s="0"/>
      <c r="OU51" s="0"/>
      <c r="OV51" s="0"/>
      <c r="OW51" s="0"/>
      <c r="OX51" s="0"/>
      <c r="OY51" s="0"/>
      <c r="OZ51" s="0"/>
      <c r="PA51" s="0"/>
      <c r="PB51" s="0"/>
      <c r="PC51" s="0"/>
      <c r="PD51" s="0"/>
      <c r="PE51" s="0"/>
      <c r="PF51" s="0"/>
      <c r="PG51" s="0"/>
      <c r="PH51" s="0"/>
      <c r="PI51" s="0"/>
      <c r="PJ51" s="0"/>
      <c r="PK51" s="0"/>
      <c r="PL51" s="0"/>
      <c r="PM51" s="0"/>
      <c r="PN51" s="0"/>
      <c r="PO51" s="0"/>
      <c r="PP51" s="0"/>
      <c r="PQ51" s="0"/>
      <c r="PR51" s="0"/>
      <c r="PS51" s="0"/>
      <c r="PT51" s="0"/>
      <c r="PU51" s="0"/>
      <c r="PV51" s="0"/>
      <c r="PW51" s="0"/>
      <c r="PX51" s="0"/>
      <c r="PY51" s="0"/>
      <c r="PZ51" s="0"/>
      <c r="QA51" s="0"/>
      <c r="QB51" s="0"/>
      <c r="QC51" s="0"/>
      <c r="QD51" s="0"/>
      <c r="QE51" s="0"/>
      <c r="QF51" s="0"/>
      <c r="QG51" s="0"/>
      <c r="QH51" s="0"/>
      <c r="QI51" s="0"/>
      <c r="QJ51" s="0"/>
      <c r="QK51" s="0"/>
      <c r="QL51" s="0"/>
      <c r="QM51" s="0"/>
      <c r="QN51" s="0"/>
      <c r="QO51" s="0"/>
      <c r="QP51" s="0"/>
      <c r="QQ51" s="0"/>
      <c r="QR51" s="0"/>
      <c r="QS51" s="0"/>
      <c r="QT51" s="0"/>
      <c r="QU51" s="0"/>
      <c r="QV51" s="0"/>
      <c r="QW51" s="0"/>
      <c r="QX51" s="0"/>
      <c r="QY51" s="0"/>
      <c r="QZ51" s="0"/>
      <c r="RA51" s="0"/>
      <c r="RB51" s="0"/>
      <c r="RC51" s="0"/>
      <c r="RD51" s="0"/>
      <c r="RE51" s="0"/>
      <c r="RF51" s="0"/>
      <c r="RG51" s="0"/>
      <c r="RH51" s="0"/>
      <c r="RI51" s="0"/>
      <c r="RJ51" s="0"/>
      <c r="RK51" s="0"/>
      <c r="RL51" s="0"/>
      <c r="RM51" s="0"/>
      <c r="RN51" s="0"/>
      <c r="RO51" s="0"/>
      <c r="RP51" s="0"/>
      <c r="RQ51" s="0"/>
      <c r="RR51" s="0"/>
      <c r="RS51" s="0"/>
      <c r="RT51" s="0"/>
      <c r="RU51" s="0"/>
      <c r="RV51" s="0"/>
      <c r="RW51" s="0"/>
      <c r="RX51" s="0"/>
      <c r="RY51" s="0"/>
      <c r="RZ51" s="0"/>
      <c r="SA51" s="0"/>
      <c r="SB51" s="0"/>
      <c r="SC51" s="0"/>
      <c r="SD51" s="0"/>
      <c r="SE51" s="0"/>
      <c r="SF51" s="0"/>
      <c r="SG51" s="0"/>
      <c r="SH51" s="0"/>
      <c r="SI51" s="0"/>
      <c r="SJ51" s="0"/>
      <c r="SK51" s="0"/>
      <c r="SL51" s="0"/>
      <c r="SM51" s="0"/>
      <c r="SN51" s="0"/>
      <c r="SO51" s="0"/>
      <c r="SP51" s="0"/>
      <c r="SQ51" s="0"/>
      <c r="SR51" s="0"/>
      <c r="SS51" s="0"/>
      <c r="ST51" s="0"/>
      <c r="SU51" s="0"/>
      <c r="SV51" s="0"/>
      <c r="SW51" s="0"/>
      <c r="SX51" s="0"/>
      <c r="SY51" s="0"/>
      <c r="SZ51" s="0"/>
      <c r="TA51" s="0"/>
      <c r="TB51" s="0"/>
      <c r="TC51" s="0"/>
      <c r="TD51" s="0"/>
      <c r="TE51" s="0"/>
      <c r="TF51" s="0"/>
      <c r="TG51" s="0"/>
      <c r="TH51" s="0"/>
      <c r="TI51" s="0"/>
      <c r="TJ51" s="0"/>
      <c r="TK51" s="0"/>
      <c r="TL51" s="0"/>
      <c r="TM51" s="0"/>
      <c r="TN51" s="0"/>
      <c r="TO51" s="0"/>
      <c r="TP51" s="0"/>
      <c r="TQ51" s="0"/>
      <c r="TR51" s="0"/>
      <c r="TS51" s="0"/>
      <c r="TT51" s="0"/>
      <c r="TU51" s="0"/>
      <c r="TV51" s="0"/>
      <c r="TW51" s="0"/>
      <c r="TX51" s="0"/>
      <c r="TY51" s="0"/>
      <c r="TZ51" s="0"/>
      <c r="UA51" s="0"/>
      <c r="UB51" s="0"/>
      <c r="UC51" s="0"/>
      <c r="UD51" s="0"/>
      <c r="UE51" s="0"/>
      <c r="UF51" s="0"/>
      <c r="UG51" s="0"/>
      <c r="UH51" s="0"/>
      <c r="UI51" s="0"/>
      <c r="UJ51" s="0"/>
      <c r="UK51" s="0"/>
      <c r="UL51" s="0"/>
      <c r="UM51" s="0"/>
      <c r="UN51" s="0"/>
      <c r="UO51" s="0"/>
      <c r="UP51" s="0"/>
      <c r="UQ51" s="0"/>
      <c r="UR51" s="0"/>
      <c r="US51" s="0"/>
      <c r="UT51" s="0"/>
      <c r="UU51" s="0"/>
      <c r="UV51" s="0"/>
      <c r="UW51" s="0"/>
      <c r="UX51" s="0"/>
      <c r="UY51" s="0"/>
      <c r="UZ51" s="0"/>
      <c r="VA51" s="0"/>
      <c r="VB51" s="0"/>
      <c r="VC51" s="0"/>
      <c r="VD51" s="0"/>
      <c r="VE51" s="0"/>
      <c r="VF51" s="0"/>
      <c r="VG51" s="0"/>
      <c r="VH51" s="0"/>
      <c r="VI51" s="0"/>
      <c r="VJ51" s="0"/>
      <c r="VK51" s="0"/>
      <c r="VL51" s="0"/>
      <c r="VM51" s="0"/>
      <c r="VN51" s="0"/>
      <c r="VO51" s="0"/>
      <c r="VP51" s="0"/>
      <c r="VQ51" s="0"/>
      <c r="VR51" s="0"/>
      <c r="VS51" s="0"/>
      <c r="VT51" s="0"/>
      <c r="VU51" s="0"/>
      <c r="VV51" s="0"/>
      <c r="VW51" s="0"/>
      <c r="VX51" s="0"/>
      <c r="VY51" s="0"/>
      <c r="VZ51" s="0"/>
      <c r="WA51" s="0"/>
      <c r="WB51" s="0"/>
      <c r="WC51" s="0"/>
      <c r="WD51" s="0"/>
      <c r="WE51" s="0"/>
      <c r="WF51" s="0"/>
      <c r="WG51" s="0"/>
      <c r="WH51" s="0"/>
      <c r="WI51" s="0"/>
      <c r="WJ51" s="0"/>
      <c r="WK51" s="0"/>
      <c r="WL51" s="0"/>
      <c r="WM51" s="0"/>
      <c r="WN51" s="0"/>
      <c r="WO51" s="0"/>
      <c r="WP51" s="0"/>
      <c r="WQ51" s="0"/>
      <c r="WR51" s="0"/>
      <c r="WS51" s="0"/>
      <c r="WT51" s="0"/>
      <c r="WU51" s="0"/>
      <c r="WV51" s="0"/>
      <c r="WW51" s="0"/>
      <c r="WX51" s="0"/>
      <c r="WY51" s="0"/>
      <c r="WZ51" s="0"/>
      <c r="XA51" s="0"/>
      <c r="XB51" s="0"/>
      <c r="XC51" s="0"/>
      <c r="XD51" s="0"/>
      <c r="XE51" s="0"/>
      <c r="XF51" s="0"/>
      <c r="XG51" s="0"/>
      <c r="XH51" s="0"/>
      <c r="XI51" s="0"/>
      <c r="XJ51" s="0"/>
      <c r="XK51" s="0"/>
      <c r="XL51" s="0"/>
      <c r="XM51" s="0"/>
      <c r="XN51" s="0"/>
      <c r="XO51" s="0"/>
      <c r="XP51" s="0"/>
      <c r="XQ51" s="0"/>
      <c r="XR51" s="0"/>
      <c r="XS51" s="0"/>
      <c r="XT51" s="0"/>
      <c r="XU51" s="0"/>
      <c r="XV51" s="0"/>
      <c r="XW51" s="0"/>
      <c r="XX51" s="0"/>
      <c r="XY51" s="0"/>
      <c r="XZ51" s="0"/>
      <c r="YA51" s="0"/>
      <c r="YB51" s="0"/>
      <c r="YC51" s="0"/>
      <c r="YD51" s="0"/>
      <c r="YE51" s="0"/>
      <c r="YF51" s="0"/>
      <c r="YG51" s="0"/>
      <c r="YH51" s="0"/>
      <c r="YI51" s="0"/>
      <c r="YJ51" s="0"/>
      <c r="YK51" s="0"/>
      <c r="YL51" s="0"/>
      <c r="YM51" s="0"/>
      <c r="YN51" s="0"/>
      <c r="YO51" s="0"/>
      <c r="YP51" s="0"/>
      <c r="YQ51" s="0"/>
      <c r="YR51" s="0"/>
      <c r="YS51" s="0"/>
      <c r="YT51" s="0"/>
      <c r="YU51" s="0"/>
      <c r="YV51" s="0"/>
      <c r="YW51" s="0"/>
      <c r="YX51" s="0"/>
      <c r="YY51" s="0"/>
      <c r="YZ51" s="0"/>
      <c r="ZA51" s="0"/>
      <c r="ZB51" s="0"/>
      <c r="ZC51" s="0"/>
      <c r="ZD51" s="0"/>
      <c r="ZE51" s="0"/>
      <c r="ZF51" s="0"/>
      <c r="ZG51" s="0"/>
      <c r="ZH51" s="0"/>
      <c r="ZI51" s="0"/>
      <c r="ZJ51" s="0"/>
      <c r="ZK51" s="0"/>
      <c r="ZL51" s="0"/>
      <c r="ZM51" s="0"/>
      <c r="ZN51" s="0"/>
      <c r="ZO51" s="0"/>
      <c r="ZP51" s="0"/>
      <c r="ZQ51" s="0"/>
      <c r="ZR51" s="0"/>
      <c r="ZS51" s="0"/>
      <c r="ZT51" s="0"/>
      <c r="ZU51" s="0"/>
      <c r="ZV51" s="0"/>
      <c r="ZW51" s="0"/>
      <c r="ZX51" s="0"/>
      <c r="ZY51" s="0"/>
      <c r="ZZ51" s="0"/>
      <c r="AAA51" s="0"/>
      <c r="AAB51" s="0"/>
      <c r="AAC51" s="0"/>
      <c r="AAD51" s="0"/>
      <c r="AAE51" s="0"/>
      <c r="AAF51" s="0"/>
      <c r="AAG51" s="0"/>
      <c r="AAH51" s="0"/>
      <c r="AAI51" s="0"/>
      <c r="AAJ51" s="0"/>
      <c r="AAK51" s="0"/>
      <c r="AAL51" s="0"/>
      <c r="AAM51" s="0"/>
      <c r="AAN51" s="0"/>
      <c r="AAO51" s="0"/>
      <c r="AAP51" s="0"/>
      <c r="AAQ51" s="0"/>
      <c r="AAR51" s="0"/>
      <c r="AAS51" s="0"/>
      <c r="AAT51" s="0"/>
      <c r="AAU51" s="0"/>
      <c r="AAV51" s="0"/>
      <c r="AAW51" s="0"/>
      <c r="AAX51" s="0"/>
      <c r="AAY51" s="0"/>
      <c r="AAZ51" s="0"/>
      <c r="ABA51" s="0"/>
      <c r="ABB51" s="0"/>
      <c r="ABC51" s="0"/>
      <c r="ABD51" s="0"/>
      <c r="ABE51" s="0"/>
      <c r="ABF51" s="0"/>
      <c r="ABG51" s="0"/>
      <c r="ABH51" s="0"/>
      <c r="ABI51" s="0"/>
      <c r="ABJ51" s="0"/>
      <c r="ABK51" s="0"/>
      <c r="ABL51" s="0"/>
      <c r="ABM51" s="0"/>
      <c r="ABN51" s="0"/>
      <c r="ABO51" s="0"/>
      <c r="ABP51" s="0"/>
      <c r="ABQ51" s="0"/>
      <c r="ABR51" s="0"/>
      <c r="ABS51" s="0"/>
      <c r="ABT51" s="0"/>
      <c r="ABU51" s="0"/>
      <c r="ABV51" s="0"/>
      <c r="ABW51" s="0"/>
      <c r="ABX51" s="0"/>
      <c r="ABY51" s="0"/>
      <c r="ABZ51" s="0"/>
      <c r="ACA51" s="0"/>
      <c r="ACB51" s="0"/>
      <c r="ACC51" s="0"/>
      <c r="ACD51" s="0"/>
      <c r="ACE51" s="0"/>
      <c r="ACF51" s="0"/>
      <c r="ACG51" s="0"/>
      <c r="ACH51" s="0"/>
      <c r="ACI51" s="0"/>
      <c r="ACJ51" s="0"/>
      <c r="ACK51" s="0"/>
      <c r="ACL51" s="0"/>
      <c r="ACM51" s="0"/>
      <c r="ACN51" s="0"/>
      <c r="ACO51" s="0"/>
      <c r="ACP51" s="0"/>
      <c r="ACQ51" s="0"/>
      <c r="ACR51" s="0"/>
      <c r="ACS51" s="0"/>
      <c r="ACT51" s="0"/>
      <c r="ACU51" s="0"/>
      <c r="ACV51" s="0"/>
      <c r="ACW51" s="0"/>
      <c r="ACX51" s="0"/>
      <c r="ACY51" s="0"/>
      <c r="ACZ51" s="0"/>
      <c r="ADA51" s="0"/>
      <c r="ADB51" s="0"/>
      <c r="ADC51" s="0"/>
      <c r="ADD51" s="0"/>
      <c r="ADE51" s="0"/>
      <c r="ADF51" s="0"/>
      <c r="ADG51" s="0"/>
      <c r="ADH51" s="0"/>
      <c r="ADI51" s="0"/>
      <c r="ADJ51" s="0"/>
      <c r="ADK51" s="0"/>
      <c r="ADL51" s="0"/>
      <c r="ADM51" s="0"/>
      <c r="ADN51" s="0"/>
      <c r="ADO51" s="0"/>
      <c r="ADP51" s="0"/>
      <c r="ADQ51" s="0"/>
      <c r="ADR51" s="0"/>
      <c r="ADS51" s="0"/>
      <c r="ADT51" s="0"/>
      <c r="ADU51" s="0"/>
      <c r="ADV51" s="0"/>
      <c r="ADW51" s="0"/>
      <c r="ADX51" s="0"/>
      <c r="ADY51" s="0"/>
      <c r="ADZ51" s="0"/>
      <c r="AEA51" s="0"/>
      <c r="AEB51" s="0"/>
      <c r="AEC51" s="0"/>
      <c r="AED51" s="0"/>
      <c r="AEE51" s="0"/>
      <c r="AEF51" s="0"/>
      <c r="AEG51" s="0"/>
      <c r="AEH51" s="0"/>
      <c r="AEI51" s="0"/>
      <c r="AEJ51" s="0"/>
      <c r="AEK51" s="0"/>
      <c r="AEL51" s="0"/>
      <c r="AEM51" s="0"/>
      <c r="AEN51" s="0"/>
      <c r="AEO51" s="0"/>
      <c r="AEP51" s="0"/>
      <c r="AEQ51" s="0"/>
      <c r="AER51" s="0"/>
      <c r="AES51" s="0"/>
      <c r="AET51" s="0"/>
      <c r="AEU51" s="0"/>
      <c r="AEV51" s="0"/>
      <c r="AEW51" s="0"/>
      <c r="AEX51" s="0"/>
      <c r="AEY51" s="0"/>
      <c r="AEZ51" s="0"/>
      <c r="AFA51" s="0"/>
      <c r="AFB51" s="0"/>
      <c r="AFC51" s="0"/>
      <c r="AFD51" s="0"/>
      <c r="AFE51" s="0"/>
      <c r="AFF51" s="0"/>
      <c r="AFG51" s="0"/>
      <c r="AFH51" s="0"/>
      <c r="AFI51" s="0"/>
      <c r="AFJ51" s="0"/>
      <c r="AFK51" s="0"/>
      <c r="AFL51" s="0"/>
      <c r="AFM51" s="0"/>
      <c r="AFN51" s="0"/>
      <c r="AFO51" s="0"/>
      <c r="AFP51" s="0"/>
      <c r="AFQ51" s="0"/>
      <c r="AFR51" s="0"/>
      <c r="AFS51" s="0"/>
      <c r="AFT51" s="0"/>
      <c r="AFU51" s="0"/>
      <c r="AFV51" s="0"/>
      <c r="AFW51" s="0"/>
      <c r="AFX51" s="0"/>
      <c r="AFY51" s="0"/>
      <c r="AFZ51" s="0"/>
      <c r="AGA51" s="0"/>
      <c r="AGB51" s="0"/>
      <c r="AGC51" s="0"/>
      <c r="AGD51" s="0"/>
      <c r="AGE51" s="0"/>
      <c r="AGF51" s="0"/>
      <c r="AGG51" s="0"/>
      <c r="AGH51" s="0"/>
      <c r="AGI51" s="0"/>
      <c r="AGJ51" s="0"/>
      <c r="AGK51" s="0"/>
      <c r="AGL51" s="0"/>
      <c r="AGM51" s="0"/>
      <c r="AGN51" s="0"/>
      <c r="AGO51" s="0"/>
      <c r="AGP51" s="0"/>
      <c r="AGQ51" s="0"/>
      <c r="AGR51" s="0"/>
      <c r="AGS51" s="0"/>
      <c r="AGT51" s="0"/>
      <c r="AGU51" s="0"/>
      <c r="AGV51" s="0"/>
      <c r="AGW51" s="0"/>
      <c r="AGX51" s="0"/>
      <c r="AGY51" s="0"/>
      <c r="AGZ51" s="0"/>
      <c r="AHA51" s="0"/>
      <c r="AHB51" s="0"/>
      <c r="AHC51" s="0"/>
      <c r="AHD51" s="0"/>
      <c r="AHE51" s="0"/>
      <c r="AHF51" s="0"/>
      <c r="AHG51" s="0"/>
      <c r="AHH51" s="0"/>
      <c r="AHI51" s="0"/>
      <c r="AHJ51" s="0"/>
      <c r="AHK51" s="0"/>
      <c r="AHL51" s="0"/>
      <c r="AHM51" s="0"/>
      <c r="AHN51" s="0"/>
      <c r="AHO51" s="0"/>
      <c r="AHP51" s="0"/>
      <c r="AHQ51" s="0"/>
      <c r="AHR51" s="0"/>
      <c r="AHS51" s="0"/>
      <c r="AHT51" s="0"/>
      <c r="AHU51" s="0"/>
      <c r="AHV51" s="0"/>
      <c r="AHW51" s="0"/>
      <c r="AHX51" s="0"/>
      <c r="AHY51" s="0"/>
      <c r="AHZ51" s="0"/>
      <c r="AIA51" s="0"/>
      <c r="AIB51" s="0"/>
      <c r="AIC51" s="0"/>
      <c r="AID51" s="0"/>
      <c r="AIE51" s="0"/>
      <c r="AIF51" s="0"/>
      <c r="AIG51" s="0"/>
      <c r="AIH51" s="0"/>
      <c r="AII51" s="0"/>
      <c r="AIJ51" s="0"/>
      <c r="AIK51" s="0"/>
      <c r="AIL51" s="0"/>
      <c r="AIM51" s="0"/>
      <c r="AIN51" s="0"/>
      <c r="AIO51" s="0"/>
      <c r="AIP51" s="0"/>
      <c r="AIQ51" s="0"/>
      <c r="AIR51" s="0"/>
      <c r="AIS51" s="0"/>
      <c r="AIT51" s="0"/>
      <c r="AIU51" s="0"/>
      <c r="AIV51" s="0"/>
      <c r="AIW51" s="0"/>
      <c r="AIX51" s="0"/>
      <c r="AIY51" s="0"/>
      <c r="AIZ51" s="0"/>
      <c r="AJA51" s="0"/>
      <c r="AJB51" s="0"/>
      <c r="AJC51" s="0"/>
      <c r="AJD51" s="0"/>
      <c r="AJE51" s="0"/>
      <c r="AJF51" s="0"/>
      <c r="AJG51" s="0"/>
      <c r="AJH51" s="0"/>
      <c r="AJI51" s="0"/>
      <c r="AJJ51" s="0"/>
      <c r="AJK51" s="0"/>
      <c r="AJL51" s="0"/>
      <c r="AJM51" s="0"/>
      <c r="AJN51" s="0"/>
      <c r="AJO51" s="0"/>
      <c r="AJP51" s="0"/>
      <c r="AJQ51" s="0"/>
      <c r="AJR51" s="0"/>
      <c r="AJS51" s="0"/>
      <c r="AJT51" s="0"/>
      <c r="AJU51" s="0"/>
      <c r="AJV51" s="0"/>
      <c r="AJW51" s="0"/>
      <c r="AJX51" s="0"/>
      <c r="AJY51" s="0"/>
      <c r="AJZ51" s="0"/>
      <c r="AKA51" s="0"/>
      <c r="AKB51" s="0"/>
      <c r="AKC51" s="0"/>
      <c r="AKD51" s="0"/>
      <c r="AKE51" s="0"/>
      <c r="AKF51" s="0"/>
      <c r="AKG51" s="0"/>
      <c r="AKH51" s="0"/>
      <c r="AKI51" s="0"/>
      <c r="AKJ51" s="0"/>
      <c r="AKK51" s="0"/>
      <c r="AKL51" s="0"/>
      <c r="AKM51" s="0"/>
      <c r="AKN51" s="0"/>
      <c r="AKO51" s="0"/>
      <c r="AKP51" s="0"/>
      <c r="AKQ51" s="0"/>
      <c r="AKR51" s="0"/>
      <c r="AKS51" s="0"/>
      <c r="AKT51" s="0"/>
      <c r="AKU51" s="0"/>
      <c r="AKV51" s="0"/>
      <c r="AKW51" s="0"/>
      <c r="AKX51" s="0"/>
      <c r="AKY51" s="0"/>
      <c r="AKZ51" s="0"/>
      <c r="ALA51" s="0"/>
      <c r="ALB51" s="0"/>
      <c r="ALC51" s="0"/>
      <c r="ALD51" s="0"/>
      <c r="ALE51" s="0"/>
      <c r="ALF51" s="0"/>
      <c r="ALG51" s="0"/>
      <c r="ALH51" s="0"/>
      <c r="ALI51" s="0"/>
      <c r="ALJ51" s="0"/>
      <c r="ALK51" s="0"/>
      <c r="ALL51" s="0"/>
      <c r="ALM51" s="0"/>
      <c r="ALN51" s="0"/>
      <c r="ALO51" s="0"/>
      <c r="ALP51" s="0"/>
      <c r="ALQ51" s="0"/>
      <c r="ALR51" s="0"/>
      <c r="ALS51" s="0"/>
      <c r="ALT51" s="0"/>
      <c r="ALU51" s="0"/>
      <c r="ALV51" s="0"/>
      <c r="ALW51" s="0"/>
      <c r="ALX51" s="0"/>
      <c r="ALY51" s="0"/>
      <c r="ALZ51" s="0"/>
      <c r="AMA51" s="0"/>
      <c r="AMB51" s="0"/>
      <c r="AMC51" s="0"/>
      <c r="AMD51" s="0"/>
      <c r="AME51" s="0"/>
      <c r="AMF51" s="0"/>
      <c r="AMG51" s="0"/>
      <c r="AMH51" s="0"/>
      <c r="AMI51" s="0"/>
      <c r="AMJ51" s="0"/>
    </row>
    <row r="52" customFormat="false" ht="15" hidden="false" customHeight="false" outlineLevel="0" collapsed="false">
      <c r="A52" s="25" t="s">
        <v>81</v>
      </c>
      <c r="B52" s="74" t="n">
        <v>41955</v>
      </c>
      <c r="C52" s="75" t="n">
        <f aca="false">dw!C52</f>
        <v>5.82040956560976</v>
      </c>
      <c r="D52" s="28" t="s">
        <v>71</v>
      </c>
      <c r="E52" s="30" t="n">
        <v>0.0885</v>
      </c>
      <c r="F52" s="30" t="n">
        <v>66.4</v>
      </c>
      <c r="G52" s="30" t="n">
        <v>0.133283132530121</v>
      </c>
      <c r="H52" s="76" t="n">
        <f aca="false">(dw!K52*100)/dw!$AB52</f>
        <v>0.293554970420067</v>
      </c>
      <c r="I52" s="76" t="n">
        <f aca="false">(dw!L52*100)/dw!$AB52</f>
        <v>0.304624782174612</v>
      </c>
      <c r="J52" s="76" t="n">
        <f aca="false">(dw!M52*100)/dw!$AB52</f>
        <v>0.355587596126197</v>
      </c>
      <c r="K52" s="76" t="n">
        <f aca="false">(dw!N52*100)/dw!$AB52</f>
        <v>0.134892498851515</v>
      </c>
      <c r="L52" s="76" t="n">
        <f aca="false">(dw!O52*100)/dw!$AB52</f>
        <v>0.00735249248413754</v>
      </c>
      <c r="M52" s="76" t="n">
        <f aca="false">(dw!P52*100)/dw!$AB52</f>
        <v>20.3198884457078</v>
      </c>
      <c r="N52" s="76" t="n">
        <f aca="false">(dw!Q52*100)/dw!$AB52</f>
        <v>0</v>
      </c>
      <c r="O52" s="76" t="n">
        <f aca="false">(dw!R52*100)/dw!$AB52</f>
        <v>2.86103758013457</v>
      </c>
      <c r="P52" s="76" t="n">
        <f aca="false">(dw!S52*100)/dw!$AB52</f>
        <v>1.07527510222987</v>
      </c>
      <c r="Q52" s="76" t="n">
        <f aca="false">(dw!T52*100)/dw!$AB52</f>
        <v>4.64983732162911</v>
      </c>
      <c r="R52" s="76" t="n">
        <f aca="false">(dw!U52*100)/dw!$AB52</f>
        <v>0</v>
      </c>
      <c r="S52" s="76" t="n">
        <f aca="false">(dw!V52*100)/dw!$AB52</f>
        <v>0</v>
      </c>
      <c r="T52" s="76" t="n">
        <f aca="false">(dw!W52*100)/dw!$AB52</f>
        <v>0</v>
      </c>
      <c r="U52" s="76" t="n">
        <f aca="false">(dw!X52*100)/dw!$AB52</f>
        <v>63.4165287375952</v>
      </c>
      <c r="V52" s="76" t="n">
        <f aca="false">(dw!Y52*100)/dw!$AB52</f>
        <v>0.162585660867388</v>
      </c>
      <c r="W52" s="76" t="n">
        <f aca="false">(dw!Z52*100)/dw!$AB52</f>
        <v>6.33479691726092</v>
      </c>
      <c r="X52" s="76" t="n">
        <f aca="false">(dw!AA52*100)/dw!$AB52</f>
        <v>0.084037894518539</v>
      </c>
      <c r="Y52" s="76" t="n">
        <f aca="false">SUM(H52:X52)</f>
        <v>100</v>
      </c>
      <c r="Z52" s="77" t="n">
        <f aca="false">SUM(H52:L52)</f>
        <v>1.09601234005653</v>
      </c>
      <c r="AA52" s="77" t="n">
        <f aca="false">SUM(M52:R52)</f>
        <v>28.9060384497014</v>
      </c>
      <c r="AB52" s="77" t="n">
        <f aca="false">(I52)/(H52+I52)</f>
        <v>0.509252914116976</v>
      </c>
      <c r="AC52" s="77" t="n">
        <f aca="false">U52/(Z52+U52)</f>
        <v>0.983010863907263</v>
      </c>
      <c r="AD52" s="77" t="n">
        <f aca="false">U52/(U52+AA52)</f>
        <v>0.686901704205656</v>
      </c>
      <c r="AE52" s="77" t="n">
        <f aca="false">Z52/(Z52+AA52)</f>
        <v>0.0365312474049502</v>
      </c>
      <c r="AF52" s="77" t="n">
        <f aca="false">(H52+I52)/(H52+I52+V52)</f>
        <v>0.786286734398849</v>
      </c>
      <c r="AG52" s="77" t="n">
        <f aca="false">(H52)/V52</f>
        <v>1.80554034626401</v>
      </c>
      <c r="AH52" s="77" t="n">
        <f aca="false">(H52+I52)/(V52+U52)</f>
        <v>0.00940843165643628</v>
      </c>
      <c r="AI52" s="0"/>
      <c r="AJ52" s="0"/>
      <c r="AK52" s="0"/>
      <c r="AL52" s="0"/>
      <c r="AM52" s="0"/>
      <c r="AN52" s="0"/>
      <c r="AO52" s="0"/>
      <c r="AP52" s="0"/>
      <c r="AQ52" s="0"/>
      <c r="AR52" s="0"/>
      <c r="AS52" s="0"/>
      <c r="AT52" s="0"/>
      <c r="AU52" s="0"/>
      <c r="AV52" s="0"/>
      <c r="AW52" s="0"/>
      <c r="AX52" s="0"/>
      <c r="AY52" s="0"/>
      <c r="AZ52" s="0"/>
      <c r="BA52" s="0"/>
      <c r="BB52" s="0"/>
      <c r="BC52" s="0"/>
      <c r="BD52" s="0"/>
      <c r="BE52" s="0"/>
      <c r="BF52" s="0"/>
      <c r="BG52" s="0"/>
      <c r="BH52" s="0"/>
      <c r="BI52" s="0"/>
      <c r="BJ52" s="0"/>
      <c r="BK52" s="0"/>
      <c r="BL52" s="0"/>
      <c r="BM52" s="0"/>
      <c r="BN52" s="0"/>
      <c r="BO52" s="0"/>
      <c r="BP52" s="0"/>
      <c r="BQ52" s="0"/>
      <c r="BR52" s="0"/>
      <c r="BS52" s="0"/>
      <c r="BT52" s="0"/>
      <c r="BU52" s="0"/>
      <c r="BV52" s="0"/>
      <c r="BW52" s="0"/>
      <c r="BX52" s="0"/>
      <c r="BY52" s="0"/>
      <c r="BZ52" s="0"/>
      <c r="CA52" s="0"/>
      <c r="CB52" s="0"/>
      <c r="CC52" s="0"/>
      <c r="CD52" s="0"/>
      <c r="CE52" s="0"/>
      <c r="CF52" s="0"/>
      <c r="CG52" s="0"/>
      <c r="CH52" s="0"/>
      <c r="CI52" s="0"/>
      <c r="CJ52" s="0"/>
      <c r="CK52" s="0"/>
      <c r="CL52" s="0"/>
      <c r="CM52" s="0"/>
      <c r="CN52" s="0"/>
      <c r="CO52" s="0"/>
      <c r="CP52" s="0"/>
      <c r="CQ52" s="0"/>
      <c r="CR52" s="0"/>
      <c r="CS52" s="0"/>
      <c r="CT52" s="0"/>
      <c r="CU52" s="0"/>
      <c r="CV52" s="0"/>
      <c r="CW52" s="0"/>
      <c r="CX52" s="0"/>
      <c r="CY52" s="0"/>
      <c r="CZ52" s="0"/>
      <c r="DA52" s="0"/>
      <c r="DB52" s="0"/>
      <c r="DC52" s="0"/>
      <c r="DD52" s="0"/>
      <c r="DE52" s="0"/>
      <c r="DF52" s="0"/>
      <c r="DG52" s="0"/>
      <c r="DH52" s="0"/>
      <c r="DI52" s="0"/>
      <c r="DJ52" s="0"/>
      <c r="DK52" s="0"/>
      <c r="DL52" s="0"/>
      <c r="DM52" s="0"/>
      <c r="DN52" s="0"/>
      <c r="DO52" s="0"/>
      <c r="DP52" s="0"/>
      <c r="DQ52" s="0"/>
      <c r="DR52" s="0"/>
      <c r="DS52" s="0"/>
      <c r="DT52" s="0"/>
      <c r="DU52" s="0"/>
      <c r="DV52" s="0"/>
      <c r="DW52" s="0"/>
      <c r="DX52" s="0"/>
      <c r="DY52" s="0"/>
      <c r="DZ52" s="0"/>
      <c r="EA52" s="0"/>
      <c r="EB52" s="0"/>
      <c r="EC52" s="0"/>
      <c r="ED52" s="0"/>
      <c r="EE52" s="0"/>
      <c r="EF52" s="0"/>
      <c r="EG52" s="0"/>
      <c r="EH52" s="0"/>
      <c r="EI52" s="0"/>
      <c r="EJ52" s="0"/>
      <c r="EK52" s="0"/>
      <c r="EL52" s="0"/>
      <c r="EM52" s="0"/>
      <c r="EN52" s="0"/>
      <c r="EO52" s="0"/>
      <c r="EP52" s="0"/>
      <c r="EQ52" s="0"/>
      <c r="ER52" s="0"/>
      <c r="ES52" s="0"/>
      <c r="ET52" s="0"/>
      <c r="EU52" s="0"/>
      <c r="EV52" s="0"/>
      <c r="EW52" s="0"/>
      <c r="EX52" s="0"/>
      <c r="EY52" s="0"/>
      <c r="EZ52" s="0"/>
      <c r="FA52" s="0"/>
      <c r="FB52" s="0"/>
      <c r="FC52" s="0"/>
      <c r="FD52" s="0"/>
      <c r="FE52" s="0"/>
      <c r="FF52" s="0"/>
      <c r="FG52" s="0"/>
      <c r="FH52" s="0"/>
      <c r="FI52" s="0"/>
      <c r="FJ52" s="0"/>
      <c r="FK52" s="0"/>
      <c r="FL52" s="0"/>
      <c r="FM52" s="0"/>
      <c r="FN52" s="0"/>
      <c r="FO52" s="0"/>
      <c r="FP52" s="0"/>
      <c r="FQ52" s="0"/>
      <c r="FR52" s="0"/>
      <c r="FS52" s="0"/>
      <c r="FT52" s="0"/>
      <c r="FU52" s="0"/>
      <c r="FV52" s="0"/>
      <c r="FW52" s="0"/>
      <c r="FX52" s="0"/>
      <c r="FY52" s="0"/>
      <c r="FZ52" s="0"/>
      <c r="GA52" s="0"/>
      <c r="GB52" s="0"/>
      <c r="GC52" s="0"/>
      <c r="GD52" s="0"/>
      <c r="GE52" s="0"/>
      <c r="GF52" s="0"/>
      <c r="GG52" s="0"/>
      <c r="GH52" s="0"/>
      <c r="GI52" s="0"/>
      <c r="GJ52" s="0"/>
      <c r="GK52" s="0"/>
      <c r="GL52" s="0"/>
      <c r="GM52" s="0"/>
      <c r="GN52" s="0"/>
      <c r="GO52" s="0"/>
      <c r="GP52" s="0"/>
      <c r="GQ52" s="0"/>
      <c r="GR52" s="0"/>
      <c r="GS52" s="0"/>
      <c r="GT52" s="0"/>
      <c r="GU52" s="0"/>
      <c r="GV52" s="0"/>
      <c r="GW52" s="0"/>
      <c r="GX52" s="0"/>
      <c r="GY52" s="0"/>
      <c r="GZ52" s="0"/>
      <c r="HA52" s="0"/>
      <c r="HB52" s="0"/>
      <c r="HC52" s="0"/>
      <c r="HD52" s="0"/>
      <c r="HE52" s="0"/>
      <c r="HF52" s="0"/>
      <c r="HG52" s="0"/>
      <c r="HH52" s="0"/>
      <c r="HI52" s="0"/>
      <c r="HJ52" s="0"/>
      <c r="HK52" s="0"/>
      <c r="HL52" s="0"/>
      <c r="HM52" s="0"/>
      <c r="HN52" s="0"/>
      <c r="HO52" s="0"/>
      <c r="HP52" s="0"/>
      <c r="HQ52" s="0"/>
      <c r="HR52" s="0"/>
      <c r="HS52" s="0"/>
      <c r="HT52" s="0"/>
      <c r="HU52" s="0"/>
      <c r="HV52" s="0"/>
      <c r="HW52" s="0"/>
      <c r="HX52" s="0"/>
      <c r="HY52" s="0"/>
      <c r="HZ52" s="0"/>
      <c r="IA52" s="0"/>
      <c r="IB52" s="0"/>
      <c r="IC52" s="0"/>
      <c r="ID52" s="0"/>
      <c r="IE52" s="0"/>
      <c r="IF52" s="0"/>
      <c r="IG52" s="0"/>
      <c r="IH52" s="0"/>
      <c r="II52" s="0"/>
      <c r="IJ52" s="0"/>
      <c r="IK52" s="0"/>
      <c r="IL52" s="0"/>
      <c r="IM52" s="0"/>
      <c r="IN52" s="0"/>
      <c r="IO52" s="0"/>
      <c r="IP52" s="0"/>
      <c r="IQ52" s="0"/>
      <c r="IR52" s="0"/>
      <c r="IS52" s="0"/>
      <c r="IT52" s="0"/>
      <c r="IU52" s="0"/>
      <c r="IV52" s="0"/>
      <c r="IW52" s="0"/>
      <c r="IX52" s="0"/>
      <c r="IY52" s="0"/>
      <c r="IZ52" s="0"/>
      <c r="JA52" s="0"/>
      <c r="JB52" s="0"/>
      <c r="JC52" s="0"/>
      <c r="JD52" s="0"/>
      <c r="JE52" s="0"/>
      <c r="JF52" s="0"/>
      <c r="JG52" s="0"/>
      <c r="JH52" s="0"/>
      <c r="JI52" s="0"/>
      <c r="JJ52" s="0"/>
      <c r="JK52" s="0"/>
      <c r="JL52" s="0"/>
      <c r="JM52" s="0"/>
      <c r="JN52" s="0"/>
      <c r="JO52" s="0"/>
      <c r="JP52" s="0"/>
      <c r="JQ52" s="0"/>
      <c r="JR52" s="0"/>
      <c r="JS52" s="0"/>
      <c r="JT52" s="0"/>
      <c r="JU52" s="0"/>
      <c r="JV52" s="0"/>
      <c r="JW52" s="0"/>
      <c r="JX52" s="0"/>
      <c r="JY52" s="0"/>
      <c r="JZ52" s="0"/>
      <c r="KA52" s="0"/>
      <c r="KB52" s="0"/>
      <c r="KC52" s="0"/>
      <c r="KD52" s="0"/>
      <c r="KE52" s="0"/>
      <c r="KF52" s="0"/>
      <c r="KG52" s="0"/>
      <c r="KH52" s="0"/>
      <c r="KI52" s="0"/>
      <c r="KJ52" s="0"/>
      <c r="KK52" s="0"/>
      <c r="KL52" s="0"/>
      <c r="KM52" s="0"/>
      <c r="KN52" s="0"/>
      <c r="KO52" s="0"/>
      <c r="KP52" s="0"/>
      <c r="KQ52" s="0"/>
      <c r="KR52" s="0"/>
      <c r="KS52" s="0"/>
      <c r="KT52" s="0"/>
      <c r="KU52" s="0"/>
      <c r="KV52" s="0"/>
      <c r="KW52" s="0"/>
      <c r="KX52" s="0"/>
      <c r="KY52" s="0"/>
      <c r="KZ52" s="0"/>
      <c r="LA52" s="0"/>
      <c r="LB52" s="0"/>
      <c r="LC52" s="0"/>
      <c r="LD52" s="0"/>
      <c r="LE52" s="0"/>
      <c r="LF52" s="0"/>
      <c r="LG52" s="0"/>
      <c r="LH52" s="0"/>
      <c r="LI52" s="0"/>
      <c r="LJ52" s="0"/>
      <c r="LK52" s="0"/>
      <c r="LL52" s="0"/>
      <c r="LM52" s="0"/>
      <c r="LN52" s="0"/>
      <c r="LO52" s="0"/>
      <c r="LP52" s="0"/>
      <c r="LQ52" s="0"/>
      <c r="LR52" s="0"/>
      <c r="LS52" s="0"/>
      <c r="LT52" s="0"/>
      <c r="LU52" s="0"/>
      <c r="LV52" s="0"/>
      <c r="LW52" s="0"/>
      <c r="LX52" s="0"/>
      <c r="LY52" s="0"/>
      <c r="LZ52" s="0"/>
      <c r="MA52" s="0"/>
      <c r="MB52" s="0"/>
      <c r="MC52" s="0"/>
      <c r="MD52" s="0"/>
      <c r="ME52" s="0"/>
      <c r="MF52" s="0"/>
      <c r="MG52" s="0"/>
      <c r="MH52" s="0"/>
      <c r="MI52" s="0"/>
      <c r="MJ52" s="0"/>
      <c r="MK52" s="0"/>
      <c r="ML52" s="0"/>
      <c r="MM52" s="0"/>
      <c r="MN52" s="0"/>
      <c r="MO52" s="0"/>
      <c r="MP52" s="0"/>
      <c r="MQ52" s="0"/>
      <c r="MR52" s="0"/>
      <c r="MS52" s="0"/>
      <c r="MT52" s="0"/>
      <c r="MU52" s="0"/>
      <c r="MV52" s="0"/>
      <c r="MW52" s="0"/>
      <c r="MX52" s="0"/>
      <c r="MY52" s="0"/>
      <c r="MZ52" s="0"/>
      <c r="NA52" s="0"/>
      <c r="NB52" s="0"/>
      <c r="NC52" s="0"/>
      <c r="ND52" s="0"/>
      <c r="NE52" s="0"/>
      <c r="NF52" s="0"/>
      <c r="NG52" s="0"/>
      <c r="NH52" s="0"/>
      <c r="NI52" s="0"/>
      <c r="NJ52" s="0"/>
      <c r="NK52" s="0"/>
      <c r="NL52" s="0"/>
      <c r="NM52" s="0"/>
      <c r="NN52" s="0"/>
      <c r="NO52" s="0"/>
      <c r="NP52" s="0"/>
      <c r="NQ52" s="0"/>
      <c r="NR52" s="0"/>
      <c r="NS52" s="0"/>
      <c r="NT52" s="0"/>
      <c r="NU52" s="0"/>
      <c r="NV52" s="0"/>
      <c r="NW52" s="0"/>
      <c r="NX52" s="0"/>
      <c r="NY52" s="0"/>
      <c r="NZ52" s="0"/>
      <c r="OA52" s="0"/>
      <c r="OB52" s="0"/>
      <c r="OC52" s="0"/>
      <c r="OD52" s="0"/>
      <c r="OE52" s="0"/>
      <c r="OF52" s="0"/>
      <c r="OG52" s="0"/>
      <c r="OH52" s="0"/>
      <c r="OI52" s="0"/>
      <c r="OJ52" s="0"/>
      <c r="OK52" s="0"/>
      <c r="OL52" s="0"/>
      <c r="OM52" s="0"/>
      <c r="ON52" s="0"/>
      <c r="OO52" s="0"/>
      <c r="OP52" s="0"/>
      <c r="OQ52" s="0"/>
      <c r="OR52" s="0"/>
      <c r="OS52" s="0"/>
      <c r="OT52" s="0"/>
      <c r="OU52" s="0"/>
      <c r="OV52" s="0"/>
      <c r="OW52" s="0"/>
      <c r="OX52" s="0"/>
      <c r="OY52" s="0"/>
      <c r="OZ52" s="0"/>
      <c r="PA52" s="0"/>
      <c r="PB52" s="0"/>
      <c r="PC52" s="0"/>
      <c r="PD52" s="0"/>
      <c r="PE52" s="0"/>
      <c r="PF52" s="0"/>
      <c r="PG52" s="0"/>
      <c r="PH52" s="0"/>
      <c r="PI52" s="0"/>
      <c r="PJ52" s="0"/>
      <c r="PK52" s="0"/>
      <c r="PL52" s="0"/>
      <c r="PM52" s="0"/>
      <c r="PN52" s="0"/>
      <c r="PO52" s="0"/>
      <c r="PP52" s="0"/>
      <c r="PQ52" s="0"/>
      <c r="PR52" s="0"/>
      <c r="PS52" s="0"/>
      <c r="PT52" s="0"/>
      <c r="PU52" s="0"/>
      <c r="PV52" s="0"/>
      <c r="PW52" s="0"/>
      <c r="PX52" s="0"/>
      <c r="PY52" s="0"/>
      <c r="PZ52" s="0"/>
      <c r="QA52" s="0"/>
      <c r="QB52" s="0"/>
      <c r="QC52" s="0"/>
      <c r="QD52" s="0"/>
      <c r="QE52" s="0"/>
      <c r="QF52" s="0"/>
      <c r="QG52" s="0"/>
      <c r="QH52" s="0"/>
      <c r="QI52" s="0"/>
      <c r="QJ52" s="0"/>
      <c r="QK52" s="0"/>
      <c r="QL52" s="0"/>
      <c r="QM52" s="0"/>
      <c r="QN52" s="0"/>
      <c r="QO52" s="0"/>
      <c r="QP52" s="0"/>
      <c r="QQ52" s="0"/>
      <c r="QR52" s="0"/>
      <c r="QS52" s="0"/>
      <c r="QT52" s="0"/>
      <c r="QU52" s="0"/>
      <c r="QV52" s="0"/>
      <c r="QW52" s="0"/>
      <c r="QX52" s="0"/>
      <c r="QY52" s="0"/>
      <c r="QZ52" s="0"/>
      <c r="RA52" s="0"/>
      <c r="RB52" s="0"/>
      <c r="RC52" s="0"/>
      <c r="RD52" s="0"/>
      <c r="RE52" s="0"/>
      <c r="RF52" s="0"/>
      <c r="RG52" s="0"/>
      <c r="RH52" s="0"/>
      <c r="RI52" s="0"/>
      <c r="RJ52" s="0"/>
      <c r="RK52" s="0"/>
      <c r="RL52" s="0"/>
      <c r="RM52" s="0"/>
      <c r="RN52" s="0"/>
      <c r="RO52" s="0"/>
      <c r="RP52" s="0"/>
      <c r="RQ52" s="0"/>
      <c r="RR52" s="0"/>
      <c r="RS52" s="0"/>
      <c r="RT52" s="0"/>
      <c r="RU52" s="0"/>
      <c r="RV52" s="0"/>
      <c r="RW52" s="0"/>
      <c r="RX52" s="0"/>
      <c r="RY52" s="0"/>
      <c r="RZ52" s="0"/>
      <c r="SA52" s="0"/>
      <c r="SB52" s="0"/>
      <c r="SC52" s="0"/>
      <c r="SD52" s="0"/>
      <c r="SE52" s="0"/>
      <c r="SF52" s="0"/>
      <c r="SG52" s="0"/>
      <c r="SH52" s="0"/>
      <c r="SI52" s="0"/>
      <c r="SJ52" s="0"/>
      <c r="SK52" s="0"/>
      <c r="SL52" s="0"/>
      <c r="SM52" s="0"/>
      <c r="SN52" s="0"/>
      <c r="SO52" s="0"/>
      <c r="SP52" s="0"/>
      <c r="SQ52" s="0"/>
      <c r="SR52" s="0"/>
      <c r="SS52" s="0"/>
      <c r="ST52" s="0"/>
      <c r="SU52" s="0"/>
      <c r="SV52" s="0"/>
      <c r="SW52" s="0"/>
      <c r="SX52" s="0"/>
      <c r="SY52" s="0"/>
      <c r="SZ52" s="0"/>
      <c r="TA52" s="0"/>
      <c r="TB52" s="0"/>
      <c r="TC52" s="0"/>
      <c r="TD52" s="0"/>
      <c r="TE52" s="0"/>
      <c r="TF52" s="0"/>
      <c r="TG52" s="0"/>
      <c r="TH52" s="0"/>
      <c r="TI52" s="0"/>
      <c r="TJ52" s="0"/>
      <c r="TK52" s="0"/>
      <c r="TL52" s="0"/>
      <c r="TM52" s="0"/>
      <c r="TN52" s="0"/>
      <c r="TO52" s="0"/>
      <c r="TP52" s="0"/>
      <c r="TQ52" s="0"/>
      <c r="TR52" s="0"/>
      <c r="TS52" s="0"/>
      <c r="TT52" s="0"/>
      <c r="TU52" s="0"/>
      <c r="TV52" s="0"/>
      <c r="TW52" s="0"/>
      <c r="TX52" s="0"/>
      <c r="TY52" s="0"/>
      <c r="TZ52" s="0"/>
      <c r="UA52" s="0"/>
      <c r="UB52" s="0"/>
      <c r="UC52" s="0"/>
      <c r="UD52" s="0"/>
      <c r="UE52" s="0"/>
      <c r="UF52" s="0"/>
      <c r="UG52" s="0"/>
      <c r="UH52" s="0"/>
      <c r="UI52" s="0"/>
      <c r="UJ52" s="0"/>
      <c r="UK52" s="0"/>
      <c r="UL52" s="0"/>
      <c r="UM52" s="0"/>
      <c r="UN52" s="0"/>
      <c r="UO52" s="0"/>
      <c r="UP52" s="0"/>
      <c r="UQ52" s="0"/>
      <c r="UR52" s="0"/>
      <c r="US52" s="0"/>
      <c r="UT52" s="0"/>
      <c r="UU52" s="0"/>
      <c r="UV52" s="0"/>
      <c r="UW52" s="0"/>
      <c r="UX52" s="0"/>
      <c r="UY52" s="0"/>
      <c r="UZ52" s="0"/>
      <c r="VA52" s="0"/>
      <c r="VB52" s="0"/>
      <c r="VC52" s="0"/>
      <c r="VD52" s="0"/>
      <c r="VE52" s="0"/>
      <c r="VF52" s="0"/>
      <c r="VG52" s="0"/>
      <c r="VH52" s="0"/>
      <c r="VI52" s="0"/>
      <c r="VJ52" s="0"/>
      <c r="VK52" s="0"/>
      <c r="VL52" s="0"/>
      <c r="VM52" s="0"/>
      <c r="VN52" s="0"/>
      <c r="VO52" s="0"/>
      <c r="VP52" s="0"/>
      <c r="VQ52" s="0"/>
      <c r="VR52" s="0"/>
      <c r="VS52" s="0"/>
      <c r="VT52" s="0"/>
      <c r="VU52" s="0"/>
      <c r="VV52" s="0"/>
      <c r="VW52" s="0"/>
      <c r="VX52" s="0"/>
      <c r="VY52" s="0"/>
      <c r="VZ52" s="0"/>
      <c r="WA52" s="0"/>
      <c r="WB52" s="0"/>
      <c r="WC52" s="0"/>
      <c r="WD52" s="0"/>
      <c r="WE52" s="0"/>
      <c r="WF52" s="0"/>
      <c r="WG52" s="0"/>
      <c r="WH52" s="0"/>
      <c r="WI52" s="0"/>
      <c r="WJ52" s="0"/>
      <c r="WK52" s="0"/>
      <c r="WL52" s="0"/>
      <c r="WM52" s="0"/>
      <c r="WN52" s="0"/>
      <c r="WO52" s="0"/>
      <c r="WP52" s="0"/>
      <c r="WQ52" s="0"/>
      <c r="WR52" s="0"/>
      <c r="WS52" s="0"/>
      <c r="WT52" s="0"/>
      <c r="WU52" s="0"/>
      <c r="WV52" s="0"/>
      <c r="WW52" s="0"/>
      <c r="WX52" s="0"/>
      <c r="WY52" s="0"/>
      <c r="WZ52" s="0"/>
      <c r="XA52" s="0"/>
      <c r="XB52" s="0"/>
      <c r="XC52" s="0"/>
      <c r="XD52" s="0"/>
      <c r="XE52" s="0"/>
      <c r="XF52" s="0"/>
      <c r="XG52" s="0"/>
      <c r="XH52" s="0"/>
      <c r="XI52" s="0"/>
      <c r="XJ52" s="0"/>
      <c r="XK52" s="0"/>
      <c r="XL52" s="0"/>
      <c r="XM52" s="0"/>
      <c r="XN52" s="0"/>
      <c r="XO52" s="0"/>
      <c r="XP52" s="0"/>
      <c r="XQ52" s="0"/>
      <c r="XR52" s="0"/>
      <c r="XS52" s="0"/>
      <c r="XT52" s="0"/>
      <c r="XU52" s="0"/>
      <c r="XV52" s="0"/>
      <c r="XW52" s="0"/>
      <c r="XX52" s="0"/>
      <c r="XY52" s="0"/>
      <c r="XZ52" s="0"/>
      <c r="YA52" s="0"/>
      <c r="YB52" s="0"/>
      <c r="YC52" s="0"/>
      <c r="YD52" s="0"/>
      <c r="YE52" s="0"/>
      <c r="YF52" s="0"/>
      <c r="YG52" s="0"/>
      <c r="YH52" s="0"/>
      <c r="YI52" s="0"/>
      <c r="YJ52" s="0"/>
      <c r="YK52" s="0"/>
      <c r="YL52" s="0"/>
      <c r="YM52" s="0"/>
      <c r="YN52" s="0"/>
      <c r="YO52" s="0"/>
      <c r="YP52" s="0"/>
      <c r="YQ52" s="0"/>
      <c r="YR52" s="0"/>
      <c r="YS52" s="0"/>
      <c r="YT52" s="0"/>
      <c r="YU52" s="0"/>
      <c r="YV52" s="0"/>
      <c r="YW52" s="0"/>
      <c r="YX52" s="0"/>
      <c r="YY52" s="0"/>
      <c r="YZ52" s="0"/>
      <c r="ZA52" s="0"/>
      <c r="ZB52" s="0"/>
      <c r="ZC52" s="0"/>
      <c r="ZD52" s="0"/>
      <c r="ZE52" s="0"/>
      <c r="ZF52" s="0"/>
      <c r="ZG52" s="0"/>
      <c r="ZH52" s="0"/>
      <c r="ZI52" s="0"/>
      <c r="ZJ52" s="0"/>
      <c r="ZK52" s="0"/>
      <c r="ZL52" s="0"/>
      <c r="ZM52" s="0"/>
      <c r="ZN52" s="0"/>
      <c r="ZO52" s="0"/>
      <c r="ZP52" s="0"/>
      <c r="ZQ52" s="0"/>
      <c r="ZR52" s="0"/>
      <c r="ZS52" s="0"/>
      <c r="ZT52" s="0"/>
      <c r="ZU52" s="0"/>
      <c r="ZV52" s="0"/>
      <c r="ZW52" s="0"/>
      <c r="ZX52" s="0"/>
      <c r="ZY52" s="0"/>
      <c r="ZZ52" s="0"/>
      <c r="AAA52" s="0"/>
      <c r="AAB52" s="0"/>
      <c r="AAC52" s="0"/>
      <c r="AAD52" s="0"/>
      <c r="AAE52" s="0"/>
      <c r="AAF52" s="0"/>
      <c r="AAG52" s="0"/>
      <c r="AAH52" s="0"/>
      <c r="AAI52" s="0"/>
      <c r="AAJ52" s="0"/>
      <c r="AAK52" s="0"/>
      <c r="AAL52" s="0"/>
      <c r="AAM52" s="0"/>
      <c r="AAN52" s="0"/>
      <c r="AAO52" s="0"/>
      <c r="AAP52" s="0"/>
      <c r="AAQ52" s="0"/>
      <c r="AAR52" s="0"/>
      <c r="AAS52" s="0"/>
      <c r="AAT52" s="0"/>
      <c r="AAU52" s="0"/>
      <c r="AAV52" s="0"/>
      <c r="AAW52" s="0"/>
      <c r="AAX52" s="0"/>
      <c r="AAY52" s="0"/>
      <c r="AAZ52" s="0"/>
      <c r="ABA52" s="0"/>
      <c r="ABB52" s="0"/>
      <c r="ABC52" s="0"/>
      <c r="ABD52" s="0"/>
      <c r="ABE52" s="0"/>
      <c r="ABF52" s="0"/>
      <c r="ABG52" s="0"/>
      <c r="ABH52" s="0"/>
      <c r="ABI52" s="0"/>
      <c r="ABJ52" s="0"/>
      <c r="ABK52" s="0"/>
      <c r="ABL52" s="0"/>
      <c r="ABM52" s="0"/>
      <c r="ABN52" s="0"/>
      <c r="ABO52" s="0"/>
      <c r="ABP52" s="0"/>
      <c r="ABQ52" s="0"/>
      <c r="ABR52" s="0"/>
      <c r="ABS52" s="0"/>
      <c r="ABT52" s="0"/>
      <c r="ABU52" s="0"/>
      <c r="ABV52" s="0"/>
      <c r="ABW52" s="0"/>
      <c r="ABX52" s="0"/>
      <c r="ABY52" s="0"/>
      <c r="ABZ52" s="0"/>
      <c r="ACA52" s="0"/>
      <c r="ACB52" s="0"/>
      <c r="ACC52" s="0"/>
      <c r="ACD52" s="0"/>
      <c r="ACE52" s="0"/>
      <c r="ACF52" s="0"/>
      <c r="ACG52" s="0"/>
      <c r="ACH52" s="0"/>
      <c r="ACI52" s="0"/>
      <c r="ACJ52" s="0"/>
      <c r="ACK52" s="0"/>
      <c r="ACL52" s="0"/>
      <c r="ACM52" s="0"/>
      <c r="ACN52" s="0"/>
      <c r="ACO52" s="0"/>
      <c r="ACP52" s="0"/>
      <c r="ACQ52" s="0"/>
      <c r="ACR52" s="0"/>
      <c r="ACS52" s="0"/>
      <c r="ACT52" s="0"/>
      <c r="ACU52" s="0"/>
      <c r="ACV52" s="0"/>
      <c r="ACW52" s="0"/>
      <c r="ACX52" s="0"/>
      <c r="ACY52" s="0"/>
      <c r="ACZ52" s="0"/>
      <c r="ADA52" s="0"/>
      <c r="ADB52" s="0"/>
      <c r="ADC52" s="0"/>
      <c r="ADD52" s="0"/>
      <c r="ADE52" s="0"/>
      <c r="ADF52" s="0"/>
      <c r="ADG52" s="0"/>
      <c r="ADH52" s="0"/>
      <c r="ADI52" s="0"/>
      <c r="ADJ52" s="0"/>
      <c r="ADK52" s="0"/>
      <c r="ADL52" s="0"/>
      <c r="ADM52" s="0"/>
      <c r="ADN52" s="0"/>
      <c r="ADO52" s="0"/>
      <c r="ADP52" s="0"/>
      <c r="ADQ52" s="0"/>
      <c r="ADR52" s="0"/>
      <c r="ADS52" s="0"/>
      <c r="ADT52" s="0"/>
      <c r="ADU52" s="0"/>
      <c r="ADV52" s="0"/>
      <c r="ADW52" s="0"/>
      <c r="ADX52" s="0"/>
      <c r="ADY52" s="0"/>
      <c r="ADZ52" s="0"/>
      <c r="AEA52" s="0"/>
      <c r="AEB52" s="0"/>
      <c r="AEC52" s="0"/>
      <c r="AED52" s="0"/>
      <c r="AEE52" s="0"/>
      <c r="AEF52" s="0"/>
      <c r="AEG52" s="0"/>
      <c r="AEH52" s="0"/>
      <c r="AEI52" s="0"/>
      <c r="AEJ52" s="0"/>
      <c r="AEK52" s="0"/>
      <c r="AEL52" s="0"/>
      <c r="AEM52" s="0"/>
      <c r="AEN52" s="0"/>
      <c r="AEO52" s="0"/>
      <c r="AEP52" s="0"/>
      <c r="AEQ52" s="0"/>
      <c r="AER52" s="0"/>
      <c r="AES52" s="0"/>
      <c r="AET52" s="0"/>
      <c r="AEU52" s="0"/>
      <c r="AEV52" s="0"/>
      <c r="AEW52" s="0"/>
      <c r="AEX52" s="0"/>
      <c r="AEY52" s="0"/>
      <c r="AEZ52" s="0"/>
      <c r="AFA52" s="0"/>
      <c r="AFB52" s="0"/>
      <c r="AFC52" s="0"/>
      <c r="AFD52" s="0"/>
      <c r="AFE52" s="0"/>
      <c r="AFF52" s="0"/>
      <c r="AFG52" s="0"/>
      <c r="AFH52" s="0"/>
      <c r="AFI52" s="0"/>
      <c r="AFJ52" s="0"/>
      <c r="AFK52" s="0"/>
      <c r="AFL52" s="0"/>
      <c r="AFM52" s="0"/>
      <c r="AFN52" s="0"/>
      <c r="AFO52" s="0"/>
      <c r="AFP52" s="0"/>
      <c r="AFQ52" s="0"/>
      <c r="AFR52" s="0"/>
      <c r="AFS52" s="0"/>
      <c r="AFT52" s="0"/>
      <c r="AFU52" s="0"/>
      <c r="AFV52" s="0"/>
      <c r="AFW52" s="0"/>
      <c r="AFX52" s="0"/>
      <c r="AFY52" s="0"/>
      <c r="AFZ52" s="0"/>
      <c r="AGA52" s="0"/>
      <c r="AGB52" s="0"/>
      <c r="AGC52" s="0"/>
      <c r="AGD52" s="0"/>
      <c r="AGE52" s="0"/>
      <c r="AGF52" s="0"/>
      <c r="AGG52" s="0"/>
      <c r="AGH52" s="0"/>
      <c r="AGI52" s="0"/>
      <c r="AGJ52" s="0"/>
      <c r="AGK52" s="0"/>
      <c r="AGL52" s="0"/>
      <c r="AGM52" s="0"/>
      <c r="AGN52" s="0"/>
      <c r="AGO52" s="0"/>
      <c r="AGP52" s="0"/>
      <c r="AGQ52" s="0"/>
      <c r="AGR52" s="0"/>
      <c r="AGS52" s="0"/>
      <c r="AGT52" s="0"/>
      <c r="AGU52" s="0"/>
      <c r="AGV52" s="0"/>
      <c r="AGW52" s="0"/>
      <c r="AGX52" s="0"/>
      <c r="AGY52" s="0"/>
      <c r="AGZ52" s="0"/>
      <c r="AHA52" s="0"/>
      <c r="AHB52" s="0"/>
      <c r="AHC52" s="0"/>
      <c r="AHD52" s="0"/>
      <c r="AHE52" s="0"/>
      <c r="AHF52" s="0"/>
      <c r="AHG52" s="0"/>
      <c r="AHH52" s="0"/>
      <c r="AHI52" s="0"/>
      <c r="AHJ52" s="0"/>
      <c r="AHK52" s="0"/>
      <c r="AHL52" s="0"/>
      <c r="AHM52" s="0"/>
      <c r="AHN52" s="0"/>
      <c r="AHO52" s="0"/>
      <c r="AHP52" s="0"/>
      <c r="AHQ52" s="0"/>
      <c r="AHR52" s="0"/>
      <c r="AHS52" s="0"/>
      <c r="AHT52" s="0"/>
      <c r="AHU52" s="0"/>
      <c r="AHV52" s="0"/>
      <c r="AHW52" s="0"/>
      <c r="AHX52" s="0"/>
      <c r="AHY52" s="0"/>
      <c r="AHZ52" s="0"/>
      <c r="AIA52" s="0"/>
      <c r="AIB52" s="0"/>
      <c r="AIC52" s="0"/>
      <c r="AID52" s="0"/>
      <c r="AIE52" s="0"/>
      <c r="AIF52" s="0"/>
      <c r="AIG52" s="0"/>
      <c r="AIH52" s="0"/>
      <c r="AII52" s="0"/>
      <c r="AIJ52" s="0"/>
      <c r="AIK52" s="0"/>
      <c r="AIL52" s="0"/>
      <c r="AIM52" s="0"/>
      <c r="AIN52" s="0"/>
      <c r="AIO52" s="0"/>
      <c r="AIP52" s="0"/>
      <c r="AIQ52" s="0"/>
      <c r="AIR52" s="0"/>
      <c r="AIS52" s="0"/>
      <c r="AIT52" s="0"/>
      <c r="AIU52" s="0"/>
      <c r="AIV52" s="0"/>
      <c r="AIW52" s="0"/>
      <c r="AIX52" s="0"/>
      <c r="AIY52" s="0"/>
      <c r="AIZ52" s="0"/>
      <c r="AJA52" s="0"/>
      <c r="AJB52" s="0"/>
      <c r="AJC52" s="0"/>
      <c r="AJD52" s="0"/>
      <c r="AJE52" s="0"/>
      <c r="AJF52" s="0"/>
      <c r="AJG52" s="0"/>
      <c r="AJH52" s="0"/>
      <c r="AJI52" s="0"/>
      <c r="AJJ52" s="0"/>
      <c r="AJK52" s="0"/>
      <c r="AJL52" s="0"/>
      <c r="AJM52" s="0"/>
      <c r="AJN52" s="0"/>
      <c r="AJO52" s="0"/>
      <c r="AJP52" s="0"/>
      <c r="AJQ52" s="0"/>
      <c r="AJR52" s="0"/>
      <c r="AJS52" s="0"/>
      <c r="AJT52" s="0"/>
      <c r="AJU52" s="0"/>
      <c r="AJV52" s="0"/>
      <c r="AJW52" s="0"/>
      <c r="AJX52" s="0"/>
      <c r="AJY52" s="0"/>
      <c r="AJZ52" s="0"/>
      <c r="AKA52" s="0"/>
      <c r="AKB52" s="0"/>
      <c r="AKC52" s="0"/>
      <c r="AKD52" s="0"/>
      <c r="AKE52" s="0"/>
      <c r="AKF52" s="0"/>
      <c r="AKG52" s="0"/>
      <c r="AKH52" s="0"/>
      <c r="AKI52" s="0"/>
      <c r="AKJ52" s="0"/>
      <c r="AKK52" s="0"/>
      <c r="AKL52" s="0"/>
      <c r="AKM52" s="0"/>
      <c r="AKN52" s="0"/>
      <c r="AKO52" s="0"/>
      <c r="AKP52" s="0"/>
      <c r="AKQ52" s="0"/>
      <c r="AKR52" s="0"/>
      <c r="AKS52" s="0"/>
      <c r="AKT52" s="0"/>
      <c r="AKU52" s="0"/>
      <c r="AKV52" s="0"/>
      <c r="AKW52" s="0"/>
      <c r="AKX52" s="0"/>
      <c r="AKY52" s="0"/>
      <c r="AKZ52" s="0"/>
      <c r="ALA52" s="0"/>
      <c r="ALB52" s="0"/>
      <c r="ALC52" s="0"/>
      <c r="ALD52" s="0"/>
      <c r="ALE52" s="0"/>
      <c r="ALF52" s="0"/>
      <c r="ALG52" s="0"/>
      <c r="ALH52" s="0"/>
      <c r="ALI52" s="0"/>
      <c r="ALJ52" s="0"/>
      <c r="ALK52" s="0"/>
      <c r="ALL52" s="0"/>
      <c r="ALM52" s="0"/>
      <c r="ALN52" s="0"/>
      <c r="ALO52" s="0"/>
      <c r="ALP52" s="0"/>
      <c r="ALQ52" s="0"/>
      <c r="ALR52" s="0"/>
      <c r="ALS52" s="0"/>
      <c r="ALT52" s="0"/>
      <c r="ALU52" s="0"/>
      <c r="ALV52" s="0"/>
      <c r="ALW52" s="0"/>
      <c r="ALX52" s="0"/>
      <c r="ALY52" s="0"/>
      <c r="ALZ52" s="0"/>
      <c r="AMA52" s="0"/>
      <c r="AMB52" s="0"/>
      <c r="AMC52" s="0"/>
      <c r="AMD52" s="0"/>
      <c r="AME52" s="0"/>
      <c r="AMF52" s="0"/>
      <c r="AMG52" s="0"/>
      <c r="AMH52" s="0"/>
      <c r="AMI52" s="0"/>
      <c r="AMJ52" s="0"/>
    </row>
    <row r="53" customFormat="false" ht="15" hidden="false" customHeight="false" outlineLevel="0" collapsed="false">
      <c r="A53" s="25" t="s">
        <v>82</v>
      </c>
      <c r="B53" s="74" t="n">
        <v>42020</v>
      </c>
      <c r="C53" s="75" t="n">
        <f aca="false">dw!C53</f>
        <v>4.50336523236666</v>
      </c>
      <c r="D53" s="28" t="s">
        <v>71</v>
      </c>
      <c r="E53" s="30" t="n">
        <v>0.034</v>
      </c>
      <c r="F53" s="30" t="n">
        <v>38.94</v>
      </c>
      <c r="G53" s="30" t="n">
        <v>0.0873138161273755</v>
      </c>
      <c r="H53" s="76" t="n">
        <f aca="false">(dw!K53*100)/dw!$AB53</f>
        <v>0.456099054292226</v>
      </c>
      <c r="I53" s="76" t="n">
        <f aca="false">(dw!L53*100)/dw!$AB53</f>
        <v>1.02602632642703</v>
      </c>
      <c r="J53" s="76" t="n">
        <f aca="false">(dw!M53*100)/dw!$AB53</f>
        <v>2.71928906512053</v>
      </c>
      <c r="K53" s="76" t="n">
        <f aca="false">(dw!N53*100)/dw!$AB53</f>
        <v>0.680427429369906</v>
      </c>
      <c r="L53" s="76" t="n">
        <f aca="false">(dw!O53*100)/dw!$AB53</f>
        <v>0</v>
      </c>
      <c r="M53" s="76" t="n">
        <f aca="false">(dw!P53*100)/dw!$AB53</f>
        <v>16.276877117974</v>
      </c>
      <c r="N53" s="76" t="n">
        <f aca="false">(dw!Q53*100)/dw!$AB53</f>
        <v>0</v>
      </c>
      <c r="O53" s="76" t="n">
        <f aca="false">(dw!R53*100)/dw!$AB53</f>
        <v>25.6250823464841</v>
      </c>
      <c r="P53" s="76" t="n">
        <f aca="false">(dw!S53*100)/dw!$AB53</f>
        <v>7.31678307911024</v>
      </c>
      <c r="Q53" s="76" t="n">
        <f aca="false">(dw!T53*100)/dw!$AB53</f>
        <v>12.3329316983951</v>
      </c>
      <c r="R53" s="76" t="n">
        <f aca="false">(dw!U53*100)/dw!$AB53</f>
        <v>0</v>
      </c>
      <c r="S53" s="76" t="n">
        <f aca="false">(dw!V53*100)/dw!$AB53</f>
        <v>0</v>
      </c>
      <c r="T53" s="76" t="n">
        <f aca="false">(dw!W53*100)/dw!$AB53</f>
        <v>0.0405819298274804</v>
      </c>
      <c r="U53" s="76" t="n">
        <f aca="false">(dw!X53*100)/dw!$AB53</f>
        <v>29.7862055723415</v>
      </c>
      <c r="V53" s="76" t="n">
        <f aca="false">(dw!Y53*100)/dw!$AB53</f>
        <v>0.871195553391205</v>
      </c>
      <c r="W53" s="76" t="n">
        <f aca="false">(dw!Z53*100)/dw!$AB53</f>
        <v>2.85437460668747</v>
      </c>
      <c r="X53" s="76" t="n">
        <f aca="false">(dw!AA53*100)/dw!$AB53</f>
        <v>0.0141262205792205</v>
      </c>
      <c r="Y53" s="76" t="n">
        <f aca="false">SUM(H53:X53)</f>
        <v>100</v>
      </c>
      <c r="Z53" s="77" t="n">
        <f aca="false">SUM(H53:L53)</f>
        <v>4.88184187520969</v>
      </c>
      <c r="AA53" s="77" t="n">
        <f aca="false">SUM(M53:R53)</f>
        <v>61.5516742419635</v>
      </c>
      <c r="AB53" s="77" t="n">
        <f aca="false">(I53)/(H53+I53)</f>
        <v>0.692266889005782</v>
      </c>
      <c r="AC53" s="77" t="n">
        <f aca="false">U53/(Z53+U53)</f>
        <v>0.859183246977051</v>
      </c>
      <c r="AD53" s="77" t="n">
        <f aca="false">U53/(U53+AA53)</f>
        <v>0.326110104952058</v>
      </c>
      <c r="AE53" s="77" t="n">
        <f aca="false">Z53/(Z53+AA53)</f>
        <v>0.073484622831031</v>
      </c>
      <c r="AF53" s="77" t="n">
        <f aca="false">(H53+I53)/(H53+I53+V53)</f>
        <v>0.629801638712523</v>
      </c>
      <c r="AG53" s="77" t="n">
        <f aca="false">(H53)/V53</f>
        <v>0.523532348755478</v>
      </c>
      <c r="AH53" s="77" t="n">
        <f aca="false">(H53+I53)/(V53+U53)</f>
        <v>0.0483447822155809</v>
      </c>
      <c r="AI53" s="0"/>
      <c r="AJ53" s="0"/>
      <c r="AK53" s="0"/>
      <c r="AL53" s="0"/>
      <c r="AM53" s="0"/>
      <c r="AN53" s="0"/>
      <c r="AO53" s="0"/>
      <c r="AP53" s="0"/>
      <c r="AQ53" s="0"/>
      <c r="AR53" s="0"/>
      <c r="AS53" s="0"/>
      <c r="AT53" s="0"/>
      <c r="AU53" s="0"/>
      <c r="AV53" s="0"/>
      <c r="AW53" s="0"/>
      <c r="AX53" s="0"/>
      <c r="AY53" s="0"/>
      <c r="AZ53" s="0"/>
      <c r="BA53" s="0"/>
      <c r="BB53" s="0"/>
      <c r="BC53" s="0"/>
      <c r="BD53" s="0"/>
      <c r="BE53" s="0"/>
      <c r="BF53" s="0"/>
      <c r="BG53" s="0"/>
      <c r="BH53" s="0"/>
      <c r="BI53" s="0"/>
      <c r="BJ53" s="0"/>
      <c r="BK53" s="0"/>
      <c r="BL53" s="0"/>
      <c r="BM53" s="0"/>
      <c r="BN53" s="0"/>
      <c r="BO53" s="0"/>
      <c r="BP53" s="0"/>
      <c r="BQ53" s="0"/>
      <c r="BR53" s="0"/>
      <c r="BS53" s="0"/>
      <c r="BT53" s="0"/>
      <c r="BU53" s="0"/>
      <c r="BV53" s="0"/>
      <c r="BW53" s="0"/>
      <c r="BX53" s="0"/>
      <c r="BY53" s="0"/>
      <c r="BZ53" s="0"/>
      <c r="CA53" s="0"/>
      <c r="CB53" s="0"/>
      <c r="CC53" s="0"/>
      <c r="CD53" s="0"/>
      <c r="CE53" s="0"/>
      <c r="CF53" s="0"/>
      <c r="CG53" s="0"/>
      <c r="CH53" s="0"/>
      <c r="CI53" s="0"/>
      <c r="CJ53" s="0"/>
      <c r="CK53" s="0"/>
      <c r="CL53" s="0"/>
      <c r="CM53" s="0"/>
      <c r="CN53" s="0"/>
      <c r="CO53" s="0"/>
      <c r="CP53" s="0"/>
      <c r="CQ53" s="0"/>
      <c r="CR53" s="0"/>
      <c r="CS53" s="0"/>
      <c r="CT53" s="0"/>
      <c r="CU53" s="0"/>
      <c r="CV53" s="0"/>
      <c r="CW53" s="0"/>
      <c r="CX53" s="0"/>
      <c r="CY53" s="0"/>
      <c r="CZ53" s="0"/>
      <c r="DA53" s="0"/>
      <c r="DB53" s="0"/>
      <c r="DC53" s="0"/>
      <c r="DD53" s="0"/>
      <c r="DE53" s="0"/>
      <c r="DF53" s="0"/>
      <c r="DG53" s="0"/>
      <c r="DH53" s="0"/>
      <c r="DI53" s="0"/>
      <c r="DJ53" s="0"/>
      <c r="DK53" s="0"/>
      <c r="DL53" s="0"/>
      <c r="DM53" s="0"/>
      <c r="DN53" s="0"/>
      <c r="DO53" s="0"/>
      <c r="DP53" s="0"/>
      <c r="DQ53" s="0"/>
      <c r="DR53" s="0"/>
      <c r="DS53" s="0"/>
      <c r="DT53" s="0"/>
      <c r="DU53" s="0"/>
      <c r="DV53" s="0"/>
      <c r="DW53" s="0"/>
      <c r="DX53" s="0"/>
      <c r="DY53" s="0"/>
      <c r="DZ53" s="0"/>
      <c r="EA53" s="0"/>
      <c r="EB53" s="0"/>
      <c r="EC53" s="0"/>
      <c r="ED53" s="0"/>
      <c r="EE53" s="0"/>
      <c r="EF53" s="0"/>
      <c r="EG53" s="0"/>
      <c r="EH53" s="0"/>
      <c r="EI53" s="0"/>
      <c r="EJ53" s="0"/>
      <c r="EK53" s="0"/>
      <c r="EL53" s="0"/>
      <c r="EM53" s="0"/>
      <c r="EN53" s="0"/>
      <c r="EO53" s="0"/>
      <c r="EP53" s="0"/>
      <c r="EQ53" s="0"/>
      <c r="ER53" s="0"/>
      <c r="ES53" s="0"/>
      <c r="ET53" s="0"/>
      <c r="EU53" s="0"/>
      <c r="EV53" s="0"/>
      <c r="EW53" s="0"/>
      <c r="EX53" s="0"/>
      <c r="EY53" s="0"/>
      <c r="EZ53" s="0"/>
      <c r="FA53" s="0"/>
      <c r="FB53" s="0"/>
      <c r="FC53" s="0"/>
      <c r="FD53" s="0"/>
      <c r="FE53" s="0"/>
      <c r="FF53" s="0"/>
      <c r="FG53" s="0"/>
      <c r="FH53" s="0"/>
      <c r="FI53" s="0"/>
      <c r="FJ53" s="0"/>
      <c r="FK53" s="0"/>
      <c r="FL53" s="0"/>
      <c r="FM53" s="0"/>
      <c r="FN53" s="0"/>
      <c r="FO53" s="0"/>
      <c r="FP53" s="0"/>
      <c r="FQ53" s="0"/>
      <c r="FR53" s="0"/>
      <c r="FS53" s="0"/>
      <c r="FT53" s="0"/>
      <c r="FU53" s="0"/>
      <c r="FV53" s="0"/>
      <c r="FW53" s="0"/>
      <c r="FX53" s="0"/>
      <c r="FY53" s="0"/>
      <c r="FZ53" s="0"/>
      <c r="GA53" s="0"/>
      <c r="GB53" s="0"/>
      <c r="GC53" s="0"/>
      <c r="GD53" s="0"/>
      <c r="GE53" s="0"/>
      <c r="GF53" s="0"/>
      <c r="GG53" s="0"/>
      <c r="GH53" s="0"/>
      <c r="GI53" s="0"/>
      <c r="GJ53" s="0"/>
      <c r="GK53" s="0"/>
      <c r="GL53" s="0"/>
      <c r="GM53" s="0"/>
      <c r="GN53" s="0"/>
      <c r="GO53" s="0"/>
      <c r="GP53" s="0"/>
      <c r="GQ53" s="0"/>
      <c r="GR53" s="0"/>
      <c r="GS53" s="0"/>
      <c r="GT53" s="0"/>
      <c r="GU53" s="0"/>
      <c r="GV53" s="0"/>
      <c r="GW53" s="0"/>
      <c r="GX53" s="0"/>
      <c r="GY53" s="0"/>
      <c r="GZ53" s="0"/>
      <c r="HA53" s="0"/>
      <c r="HB53" s="0"/>
      <c r="HC53" s="0"/>
      <c r="HD53" s="0"/>
      <c r="HE53" s="0"/>
      <c r="HF53" s="0"/>
      <c r="HG53" s="0"/>
      <c r="HH53" s="0"/>
      <c r="HI53" s="0"/>
      <c r="HJ53" s="0"/>
      <c r="HK53" s="0"/>
      <c r="HL53" s="0"/>
      <c r="HM53" s="0"/>
      <c r="HN53" s="0"/>
      <c r="HO53" s="0"/>
      <c r="HP53" s="0"/>
      <c r="HQ53" s="0"/>
      <c r="HR53" s="0"/>
      <c r="HS53" s="0"/>
      <c r="HT53" s="0"/>
      <c r="HU53" s="0"/>
      <c r="HV53" s="0"/>
      <c r="HW53" s="0"/>
      <c r="HX53" s="0"/>
      <c r="HY53" s="0"/>
      <c r="HZ53" s="0"/>
      <c r="IA53" s="0"/>
      <c r="IB53" s="0"/>
      <c r="IC53" s="0"/>
      <c r="ID53" s="0"/>
      <c r="IE53" s="0"/>
      <c r="IF53" s="0"/>
      <c r="IG53" s="0"/>
      <c r="IH53" s="0"/>
      <c r="II53" s="0"/>
      <c r="IJ53" s="0"/>
      <c r="IK53" s="0"/>
      <c r="IL53" s="0"/>
      <c r="IM53" s="0"/>
      <c r="IN53" s="0"/>
      <c r="IO53" s="0"/>
      <c r="IP53" s="0"/>
      <c r="IQ53" s="0"/>
      <c r="IR53" s="0"/>
      <c r="IS53" s="0"/>
      <c r="IT53" s="0"/>
      <c r="IU53" s="0"/>
      <c r="IV53" s="0"/>
      <c r="IW53" s="0"/>
      <c r="IX53" s="0"/>
      <c r="IY53" s="0"/>
      <c r="IZ53" s="0"/>
      <c r="JA53" s="0"/>
      <c r="JB53" s="0"/>
      <c r="JC53" s="0"/>
      <c r="JD53" s="0"/>
      <c r="JE53" s="0"/>
      <c r="JF53" s="0"/>
      <c r="JG53" s="0"/>
      <c r="JH53" s="0"/>
      <c r="JI53" s="0"/>
      <c r="JJ53" s="0"/>
      <c r="JK53" s="0"/>
      <c r="JL53" s="0"/>
      <c r="JM53" s="0"/>
      <c r="JN53" s="0"/>
      <c r="JO53" s="0"/>
      <c r="JP53" s="0"/>
      <c r="JQ53" s="0"/>
      <c r="JR53" s="0"/>
      <c r="JS53" s="0"/>
      <c r="JT53" s="0"/>
      <c r="JU53" s="0"/>
      <c r="JV53" s="0"/>
      <c r="JW53" s="0"/>
      <c r="JX53" s="0"/>
      <c r="JY53" s="0"/>
      <c r="JZ53" s="0"/>
      <c r="KA53" s="0"/>
      <c r="KB53" s="0"/>
      <c r="KC53" s="0"/>
      <c r="KD53" s="0"/>
      <c r="KE53" s="0"/>
      <c r="KF53" s="0"/>
      <c r="KG53" s="0"/>
      <c r="KH53" s="0"/>
      <c r="KI53" s="0"/>
      <c r="KJ53" s="0"/>
      <c r="KK53" s="0"/>
      <c r="KL53" s="0"/>
      <c r="KM53" s="0"/>
      <c r="KN53" s="0"/>
      <c r="KO53" s="0"/>
      <c r="KP53" s="0"/>
      <c r="KQ53" s="0"/>
      <c r="KR53" s="0"/>
      <c r="KS53" s="0"/>
      <c r="KT53" s="0"/>
      <c r="KU53" s="0"/>
      <c r="KV53" s="0"/>
      <c r="KW53" s="0"/>
      <c r="KX53" s="0"/>
      <c r="KY53" s="0"/>
      <c r="KZ53" s="0"/>
      <c r="LA53" s="0"/>
      <c r="LB53" s="0"/>
      <c r="LC53" s="0"/>
      <c r="LD53" s="0"/>
      <c r="LE53" s="0"/>
      <c r="LF53" s="0"/>
      <c r="LG53" s="0"/>
      <c r="LH53" s="0"/>
      <c r="LI53" s="0"/>
      <c r="LJ53" s="0"/>
      <c r="LK53" s="0"/>
      <c r="LL53" s="0"/>
      <c r="LM53" s="0"/>
      <c r="LN53" s="0"/>
      <c r="LO53" s="0"/>
      <c r="LP53" s="0"/>
      <c r="LQ53" s="0"/>
      <c r="LR53" s="0"/>
      <c r="LS53" s="0"/>
      <c r="LT53" s="0"/>
      <c r="LU53" s="0"/>
      <c r="LV53" s="0"/>
      <c r="LW53" s="0"/>
      <c r="LX53" s="0"/>
      <c r="LY53" s="0"/>
      <c r="LZ53" s="0"/>
      <c r="MA53" s="0"/>
      <c r="MB53" s="0"/>
      <c r="MC53" s="0"/>
      <c r="MD53" s="0"/>
      <c r="ME53" s="0"/>
      <c r="MF53" s="0"/>
      <c r="MG53" s="0"/>
      <c r="MH53" s="0"/>
      <c r="MI53" s="0"/>
      <c r="MJ53" s="0"/>
      <c r="MK53" s="0"/>
      <c r="ML53" s="0"/>
      <c r="MM53" s="0"/>
      <c r="MN53" s="0"/>
      <c r="MO53" s="0"/>
      <c r="MP53" s="0"/>
      <c r="MQ53" s="0"/>
      <c r="MR53" s="0"/>
      <c r="MS53" s="0"/>
      <c r="MT53" s="0"/>
      <c r="MU53" s="0"/>
      <c r="MV53" s="0"/>
      <c r="MW53" s="0"/>
      <c r="MX53" s="0"/>
      <c r="MY53" s="0"/>
      <c r="MZ53" s="0"/>
      <c r="NA53" s="0"/>
      <c r="NB53" s="0"/>
      <c r="NC53" s="0"/>
      <c r="ND53" s="0"/>
      <c r="NE53" s="0"/>
      <c r="NF53" s="0"/>
      <c r="NG53" s="0"/>
      <c r="NH53" s="0"/>
      <c r="NI53" s="0"/>
      <c r="NJ53" s="0"/>
      <c r="NK53" s="0"/>
      <c r="NL53" s="0"/>
      <c r="NM53" s="0"/>
      <c r="NN53" s="0"/>
      <c r="NO53" s="0"/>
      <c r="NP53" s="0"/>
      <c r="NQ53" s="0"/>
      <c r="NR53" s="0"/>
      <c r="NS53" s="0"/>
      <c r="NT53" s="0"/>
      <c r="NU53" s="0"/>
      <c r="NV53" s="0"/>
      <c r="NW53" s="0"/>
      <c r="NX53" s="0"/>
      <c r="NY53" s="0"/>
      <c r="NZ53" s="0"/>
      <c r="OA53" s="0"/>
      <c r="OB53" s="0"/>
      <c r="OC53" s="0"/>
      <c r="OD53" s="0"/>
      <c r="OE53" s="0"/>
      <c r="OF53" s="0"/>
      <c r="OG53" s="0"/>
      <c r="OH53" s="0"/>
      <c r="OI53" s="0"/>
      <c r="OJ53" s="0"/>
      <c r="OK53" s="0"/>
      <c r="OL53" s="0"/>
      <c r="OM53" s="0"/>
      <c r="ON53" s="0"/>
      <c r="OO53" s="0"/>
      <c r="OP53" s="0"/>
      <c r="OQ53" s="0"/>
      <c r="OR53" s="0"/>
      <c r="OS53" s="0"/>
      <c r="OT53" s="0"/>
      <c r="OU53" s="0"/>
      <c r="OV53" s="0"/>
      <c r="OW53" s="0"/>
      <c r="OX53" s="0"/>
      <c r="OY53" s="0"/>
      <c r="OZ53" s="0"/>
      <c r="PA53" s="0"/>
      <c r="PB53" s="0"/>
      <c r="PC53" s="0"/>
      <c r="PD53" s="0"/>
      <c r="PE53" s="0"/>
      <c r="PF53" s="0"/>
      <c r="PG53" s="0"/>
      <c r="PH53" s="0"/>
      <c r="PI53" s="0"/>
      <c r="PJ53" s="0"/>
      <c r="PK53" s="0"/>
      <c r="PL53" s="0"/>
      <c r="PM53" s="0"/>
      <c r="PN53" s="0"/>
      <c r="PO53" s="0"/>
      <c r="PP53" s="0"/>
      <c r="PQ53" s="0"/>
      <c r="PR53" s="0"/>
      <c r="PS53" s="0"/>
      <c r="PT53" s="0"/>
      <c r="PU53" s="0"/>
      <c r="PV53" s="0"/>
      <c r="PW53" s="0"/>
      <c r="PX53" s="0"/>
      <c r="PY53" s="0"/>
      <c r="PZ53" s="0"/>
      <c r="QA53" s="0"/>
      <c r="QB53" s="0"/>
      <c r="QC53" s="0"/>
      <c r="QD53" s="0"/>
      <c r="QE53" s="0"/>
      <c r="QF53" s="0"/>
      <c r="QG53" s="0"/>
      <c r="QH53" s="0"/>
      <c r="QI53" s="0"/>
      <c r="QJ53" s="0"/>
      <c r="QK53" s="0"/>
      <c r="QL53" s="0"/>
      <c r="QM53" s="0"/>
      <c r="QN53" s="0"/>
      <c r="QO53" s="0"/>
      <c r="QP53" s="0"/>
      <c r="QQ53" s="0"/>
      <c r="QR53" s="0"/>
      <c r="QS53" s="0"/>
      <c r="QT53" s="0"/>
      <c r="QU53" s="0"/>
      <c r="QV53" s="0"/>
      <c r="QW53" s="0"/>
      <c r="QX53" s="0"/>
      <c r="QY53" s="0"/>
      <c r="QZ53" s="0"/>
      <c r="RA53" s="0"/>
      <c r="RB53" s="0"/>
      <c r="RC53" s="0"/>
      <c r="RD53" s="0"/>
      <c r="RE53" s="0"/>
      <c r="RF53" s="0"/>
      <c r="RG53" s="0"/>
      <c r="RH53" s="0"/>
      <c r="RI53" s="0"/>
      <c r="RJ53" s="0"/>
      <c r="RK53" s="0"/>
      <c r="RL53" s="0"/>
      <c r="RM53" s="0"/>
      <c r="RN53" s="0"/>
      <c r="RO53" s="0"/>
      <c r="RP53" s="0"/>
      <c r="RQ53" s="0"/>
      <c r="RR53" s="0"/>
      <c r="RS53" s="0"/>
      <c r="RT53" s="0"/>
      <c r="RU53" s="0"/>
      <c r="RV53" s="0"/>
      <c r="RW53" s="0"/>
      <c r="RX53" s="0"/>
      <c r="RY53" s="0"/>
      <c r="RZ53" s="0"/>
      <c r="SA53" s="0"/>
      <c r="SB53" s="0"/>
      <c r="SC53" s="0"/>
      <c r="SD53" s="0"/>
      <c r="SE53" s="0"/>
      <c r="SF53" s="0"/>
      <c r="SG53" s="0"/>
      <c r="SH53" s="0"/>
      <c r="SI53" s="0"/>
      <c r="SJ53" s="0"/>
      <c r="SK53" s="0"/>
      <c r="SL53" s="0"/>
      <c r="SM53" s="0"/>
      <c r="SN53" s="0"/>
      <c r="SO53" s="0"/>
      <c r="SP53" s="0"/>
      <c r="SQ53" s="0"/>
      <c r="SR53" s="0"/>
      <c r="SS53" s="0"/>
      <c r="ST53" s="0"/>
      <c r="SU53" s="0"/>
      <c r="SV53" s="0"/>
      <c r="SW53" s="0"/>
      <c r="SX53" s="0"/>
      <c r="SY53" s="0"/>
      <c r="SZ53" s="0"/>
      <c r="TA53" s="0"/>
      <c r="TB53" s="0"/>
      <c r="TC53" s="0"/>
      <c r="TD53" s="0"/>
      <c r="TE53" s="0"/>
      <c r="TF53" s="0"/>
      <c r="TG53" s="0"/>
      <c r="TH53" s="0"/>
      <c r="TI53" s="0"/>
      <c r="TJ53" s="0"/>
      <c r="TK53" s="0"/>
      <c r="TL53" s="0"/>
      <c r="TM53" s="0"/>
      <c r="TN53" s="0"/>
      <c r="TO53" s="0"/>
      <c r="TP53" s="0"/>
      <c r="TQ53" s="0"/>
      <c r="TR53" s="0"/>
      <c r="TS53" s="0"/>
      <c r="TT53" s="0"/>
      <c r="TU53" s="0"/>
      <c r="TV53" s="0"/>
      <c r="TW53" s="0"/>
      <c r="TX53" s="0"/>
      <c r="TY53" s="0"/>
      <c r="TZ53" s="0"/>
      <c r="UA53" s="0"/>
      <c r="UB53" s="0"/>
      <c r="UC53" s="0"/>
      <c r="UD53" s="0"/>
      <c r="UE53" s="0"/>
      <c r="UF53" s="0"/>
      <c r="UG53" s="0"/>
      <c r="UH53" s="0"/>
      <c r="UI53" s="0"/>
      <c r="UJ53" s="0"/>
      <c r="UK53" s="0"/>
      <c r="UL53" s="0"/>
      <c r="UM53" s="0"/>
      <c r="UN53" s="0"/>
      <c r="UO53" s="0"/>
      <c r="UP53" s="0"/>
      <c r="UQ53" s="0"/>
      <c r="UR53" s="0"/>
      <c r="US53" s="0"/>
      <c r="UT53" s="0"/>
      <c r="UU53" s="0"/>
      <c r="UV53" s="0"/>
      <c r="UW53" s="0"/>
      <c r="UX53" s="0"/>
      <c r="UY53" s="0"/>
      <c r="UZ53" s="0"/>
      <c r="VA53" s="0"/>
      <c r="VB53" s="0"/>
      <c r="VC53" s="0"/>
      <c r="VD53" s="0"/>
      <c r="VE53" s="0"/>
      <c r="VF53" s="0"/>
      <c r="VG53" s="0"/>
      <c r="VH53" s="0"/>
      <c r="VI53" s="0"/>
      <c r="VJ53" s="0"/>
      <c r="VK53" s="0"/>
      <c r="VL53" s="0"/>
      <c r="VM53" s="0"/>
      <c r="VN53" s="0"/>
      <c r="VO53" s="0"/>
      <c r="VP53" s="0"/>
      <c r="VQ53" s="0"/>
      <c r="VR53" s="0"/>
      <c r="VS53" s="0"/>
      <c r="VT53" s="0"/>
      <c r="VU53" s="0"/>
      <c r="VV53" s="0"/>
      <c r="VW53" s="0"/>
      <c r="VX53" s="0"/>
      <c r="VY53" s="0"/>
      <c r="VZ53" s="0"/>
      <c r="WA53" s="0"/>
      <c r="WB53" s="0"/>
      <c r="WC53" s="0"/>
      <c r="WD53" s="0"/>
      <c r="WE53" s="0"/>
      <c r="WF53" s="0"/>
      <c r="WG53" s="0"/>
      <c r="WH53" s="0"/>
      <c r="WI53" s="0"/>
      <c r="WJ53" s="0"/>
      <c r="WK53" s="0"/>
      <c r="WL53" s="0"/>
      <c r="WM53" s="0"/>
      <c r="WN53" s="0"/>
      <c r="WO53" s="0"/>
      <c r="WP53" s="0"/>
      <c r="WQ53" s="0"/>
      <c r="WR53" s="0"/>
      <c r="WS53" s="0"/>
      <c r="WT53" s="0"/>
      <c r="WU53" s="0"/>
      <c r="WV53" s="0"/>
      <c r="WW53" s="0"/>
      <c r="WX53" s="0"/>
      <c r="WY53" s="0"/>
      <c r="WZ53" s="0"/>
      <c r="XA53" s="0"/>
      <c r="XB53" s="0"/>
      <c r="XC53" s="0"/>
      <c r="XD53" s="0"/>
      <c r="XE53" s="0"/>
      <c r="XF53" s="0"/>
      <c r="XG53" s="0"/>
      <c r="XH53" s="0"/>
      <c r="XI53" s="0"/>
      <c r="XJ53" s="0"/>
      <c r="XK53" s="0"/>
      <c r="XL53" s="0"/>
      <c r="XM53" s="0"/>
      <c r="XN53" s="0"/>
      <c r="XO53" s="0"/>
      <c r="XP53" s="0"/>
      <c r="XQ53" s="0"/>
      <c r="XR53" s="0"/>
      <c r="XS53" s="0"/>
      <c r="XT53" s="0"/>
      <c r="XU53" s="0"/>
      <c r="XV53" s="0"/>
      <c r="XW53" s="0"/>
      <c r="XX53" s="0"/>
      <c r="XY53" s="0"/>
      <c r="XZ53" s="0"/>
      <c r="YA53" s="0"/>
      <c r="YB53" s="0"/>
      <c r="YC53" s="0"/>
      <c r="YD53" s="0"/>
      <c r="YE53" s="0"/>
      <c r="YF53" s="0"/>
      <c r="YG53" s="0"/>
      <c r="YH53" s="0"/>
      <c r="YI53" s="0"/>
      <c r="YJ53" s="0"/>
      <c r="YK53" s="0"/>
      <c r="YL53" s="0"/>
      <c r="YM53" s="0"/>
      <c r="YN53" s="0"/>
      <c r="YO53" s="0"/>
      <c r="YP53" s="0"/>
      <c r="YQ53" s="0"/>
      <c r="YR53" s="0"/>
      <c r="YS53" s="0"/>
      <c r="YT53" s="0"/>
      <c r="YU53" s="0"/>
      <c r="YV53" s="0"/>
      <c r="YW53" s="0"/>
      <c r="YX53" s="0"/>
      <c r="YY53" s="0"/>
      <c r="YZ53" s="0"/>
      <c r="ZA53" s="0"/>
      <c r="ZB53" s="0"/>
      <c r="ZC53" s="0"/>
      <c r="ZD53" s="0"/>
      <c r="ZE53" s="0"/>
      <c r="ZF53" s="0"/>
      <c r="ZG53" s="0"/>
      <c r="ZH53" s="0"/>
      <c r="ZI53" s="0"/>
      <c r="ZJ53" s="0"/>
      <c r="ZK53" s="0"/>
      <c r="ZL53" s="0"/>
      <c r="ZM53" s="0"/>
      <c r="ZN53" s="0"/>
      <c r="ZO53" s="0"/>
      <c r="ZP53" s="0"/>
      <c r="ZQ53" s="0"/>
      <c r="ZR53" s="0"/>
      <c r="ZS53" s="0"/>
      <c r="ZT53" s="0"/>
      <c r="ZU53" s="0"/>
      <c r="ZV53" s="0"/>
      <c r="ZW53" s="0"/>
      <c r="ZX53" s="0"/>
      <c r="ZY53" s="0"/>
      <c r="ZZ53" s="0"/>
      <c r="AAA53" s="0"/>
      <c r="AAB53" s="0"/>
      <c r="AAC53" s="0"/>
      <c r="AAD53" s="0"/>
      <c r="AAE53" s="0"/>
      <c r="AAF53" s="0"/>
      <c r="AAG53" s="0"/>
      <c r="AAH53" s="0"/>
      <c r="AAI53" s="0"/>
      <c r="AAJ53" s="0"/>
      <c r="AAK53" s="0"/>
      <c r="AAL53" s="0"/>
      <c r="AAM53" s="0"/>
      <c r="AAN53" s="0"/>
      <c r="AAO53" s="0"/>
      <c r="AAP53" s="0"/>
      <c r="AAQ53" s="0"/>
      <c r="AAR53" s="0"/>
      <c r="AAS53" s="0"/>
      <c r="AAT53" s="0"/>
      <c r="AAU53" s="0"/>
      <c r="AAV53" s="0"/>
      <c r="AAW53" s="0"/>
      <c r="AAX53" s="0"/>
      <c r="AAY53" s="0"/>
      <c r="AAZ53" s="0"/>
      <c r="ABA53" s="0"/>
      <c r="ABB53" s="0"/>
      <c r="ABC53" s="0"/>
      <c r="ABD53" s="0"/>
      <c r="ABE53" s="0"/>
      <c r="ABF53" s="0"/>
      <c r="ABG53" s="0"/>
      <c r="ABH53" s="0"/>
      <c r="ABI53" s="0"/>
      <c r="ABJ53" s="0"/>
      <c r="ABK53" s="0"/>
      <c r="ABL53" s="0"/>
      <c r="ABM53" s="0"/>
      <c r="ABN53" s="0"/>
      <c r="ABO53" s="0"/>
      <c r="ABP53" s="0"/>
      <c r="ABQ53" s="0"/>
      <c r="ABR53" s="0"/>
      <c r="ABS53" s="0"/>
      <c r="ABT53" s="0"/>
      <c r="ABU53" s="0"/>
      <c r="ABV53" s="0"/>
      <c r="ABW53" s="0"/>
      <c r="ABX53" s="0"/>
      <c r="ABY53" s="0"/>
      <c r="ABZ53" s="0"/>
      <c r="ACA53" s="0"/>
      <c r="ACB53" s="0"/>
      <c r="ACC53" s="0"/>
      <c r="ACD53" s="0"/>
      <c r="ACE53" s="0"/>
      <c r="ACF53" s="0"/>
      <c r="ACG53" s="0"/>
      <c r="ACH53" s="0"/>
      <c r="ACI53" s="0"/>
      <c r="ACJ53" s="0"/>
      <c r="ACK53" s="0"/>
      <c r="ACL53" s="0"/>
      <c r="ACM53" s="0"/>
      <c r="ACN53" s="0"/>
      <c r="ACO53" s="0"/>
      <c r="ACP53" s="0"/>
      <c r="ACQ53" s="0"/>
      <c r="ACR53" s="0"/>
      <c r="ACS53" s="0"/>
      <c r="ACT53" s="0"/>
      <c r="ACU53" s="0"/>
      <c r="ACV53" s="0"/>
      <c r="ACW53" s="0"/>
      <c r="ACX53" s="0"/>
      <c r="ACY53" s="0"/>
      <c r="ACZ53" s="0"/>
      <c r="ADA53" s="0"/>
      <c r="ADB53" s="0"/>
      <c r="ADC53" s="0"/>
      <c r="ADD53" s="0"/>
      <c r="ADE53" s="0"/>
      <c r="ADF53" s="0"/>
      <c r="ADG53" s="0"/>
      <c r="ADH53" s="0"/>
      <c r="ADI53" s="0"/>
      <c r="ADJ53" s="0"/>
      <c r="ADK53" s="0"/>
      <c r="ADL53" s="0"/>
      <c r="ADM53" s="0"/>
      <c r="ADN53" s="0"/>
      <c r="ADO53" s="0"/>
      <c r="ADP53" s="0"/>
      <c r="ADQ53" s="0"/>
      <c r="ADR53" s="0"/>
      <c r="ADS53" s="0"/>
      <c r="ADT53" s="0"/>
      <c r="ADU53" s="0"/>
      <c r="ADV53" s="0"/>
      <c r="ADW53" s="0"/>
      <c r="ADX53" s="0"/>
      <c r="ADY53" s="0"/>
      <c r="ADZ53" s="0"/>
      <c r="AEA53" s="0"/>
      <c r="AEB53" s="0"/>
      <c r="AEC53" s="0"/>
      <c r="AED53" s="0"/>
      <c r="AEE53" s="0"/>
      <c r="AEF53" s="0"/>
      <c r="AEG53" s="0"/>
      <c r="AEH53" s="0"/>
      <c r="AEI53" s="0"/>
      <c r="AEJ53" s="0"/>
      <c r="AEK53" s="0"/>
      <c r="AEL53" s="0"/>
      <c r="AEM53" s="0"/>
      <c r="AEN53" s="0"/>
      <c r="AEO53" s="0"/>
      <c r="AEP53" s="0"/>
      <c r="AEQ53" s="0"/>
      <c r="AER53" s="0"/>
      <c r="AES53" s="0"/>
      <c r="AET53" s="0"/>
      <c r="AEU53" s="0"/>
      <c r="AEV53" s="0"/>
      <c r="AEW53" s="0"/>
      <c r="AEX53" s="0"/>
      <c r="AEY53" s="0"/>
      <c r="AEZ53" s="0"/>
      <c r="AFA53" s="0"/>
      <c r="AFB53" s="0"/>
      <c r="AFC53" s="0"/>
      <c r="AFD53" s="0"/>
      <c r="AFE53" s="0"/>
      <c r="AFF53" s="0"/>
      <c r="AFG53" s="0"/>
      <c r="AFH53" s="0"/>
      <c r="AFI53" s="0"/>
      <c r="AFJ53" s="0"/>
      <c r="AFK53" s="0"/>
      <c r="AFL53" s="0"/>
      <c r="AFM53" s="0"/>
      <c r="AFN53" s="0"/>
      <c r="AFO53" s="0"/>
      <c r="AFP53" s="0"/>
      <c r="AFQ53" s="0"/>
      <c r="AFR53" s="0"/>
      <c r="AFS53" s="0"/>
      <c r="AFT53" s="0"/>
      <c r="AFU53" s="0"/>
      <c r="AFV53" s="0"/>
      <c r="AFW53" s="0"/>
      <c r="AFX53" s="0"/>
      <c r="AFY53" s="0"/>
      <c r="AFZ53" s="0"/>
      <c r="AGA53" s="0"/>
      <c r="AGB53" s="0"/>
      <c r="AGC53" s="0"/>
      <c r="AGD53" s="0"/>
      <c r="AGE53" s="0"/>
      <c r="AGF53" s="0"/>
      <c r="AGG53" s="0"/>
      <c r="AGH53" s="0"/>
      <c r="AGI53" s="0"/>
      <c r="AGJ53" s="0"/>
      <c r="AGK53" s="0"/>
      <c r="AGL53" s="0"/>
      <c r="AGM53" s="0"/>
      <c r="AGN53" s="0"/>
      <c r="AGO53" s="0"/>
      <c r="AGP53" s="0"/>
      <c r="AGQ53" s="0"/>
      <c r="AGR53" s="0"/>
      <c r="AGS53" s="0"/>
      <c r="AGT53" s="0"/>
      <c r="AGU53" s="0"/>
      <c r="AGV53" s="0"/>
      <c r="AGW53" s="0"/>
      <c r="AGX53" s="0"/>
      <c r="AGY53" s="0"/>
      <c r="AGZ53" s="0"/>
      <c r="AHA53" s="0"/>
      <c r="AHB53" s="0"/>
      <c r="AHC53" s="0"/>
      <c r="AHD53" s="0"/>
      <c r="AHE53" s="0"/>
      <c r="AHF53" s="0"/>
      <c r="AHG53" s="0"/>
      <c r="AHH53" s="0"/>
      <c r="AHI53" s="0"/>
      <c r="AHJ53" s="0"/>
      <c r="AHK53" s="0"/>
      <c r="AHL53" s="0"/>
      <c r="AHM53" s="0"/>
      <c r="AHN53" s="0"/>
      <c r="AHO53" s="0"/>
      <c r="AHP53" s="0"/>
      <c r="AHQ53" s="0"/>
      <c r="AHR53" s="0"/>
      <c r="AHS53" s="0"/>
      <c r="AHT53" s="0"/>
      <c r="AHU53" s="0"/>
      <c r="AHV53" s="0"/>
      <c r="AHW53" s="0"/>
      <c r="AHX53" s="0"/>
      <c r="AHY53" s="0"/>
      <c r="AHZ53" s="0"/>
      <c r="AIA53" s="0"/>
      <c r="AIB53" s="0"/>
      <c r="AIC53" s="0"/>
      <c r="AID53" s="0"/>
      <c r="AIE53" s="0"/>
      <c r="AIF53" s="0"/>
      <c r="AIG53" s="0"/>
      <c r="AIH53" s="0"/>
      <c r="AII53" s="0"/>
      <c r="AIJ53" s="0"/>
      <c r="AIK53" s="0"/>
      <c r="AIL53" s="0"/>
      <c r="AIM53" s="0"/>
      <c r="AIN53" s="0"/>
      <c r="AIO53" s="0"/>
      <c r="AIP53" s="0"/>
      <c r="AIQ53" s="0"/>
      <c r="AIR53" s="0"/>
      <c r="AIS53" s="0"/>
      <c r="AIT53" s="0"/>
      <c r="AIU53" s="0"/>
      <c r="AIV53" s="0"/>
      <c r="AIW53" s="0"/>
      <c r="AIX53" s="0"/>
      <c r="AIY53" s="0"/>
      <c r="AIZ53" s="0"/>
      <c r="AJA53" s="0"/>
      <c r="AJB53" s="0"/>
      <c r="AJC53" s="0"/>
      <c r="AJD53" s="0"/>
      <c r="AJE53" s="0"/>
      <c r="AJF53" s="0"/>
      <c r="AJG53" s="0"/>
      <c r="AJH53" s="0"/>
      <c r="AJI53" s="0"/>
      <c r="AJJ53" s="0"/>
      <c r="AJK53" s="0"/>
      <c r="AJL53" s="0"/>
      <c r="AJM53" s="0"/>
      <c r="AJN53" s="0"/>
      <c r="AJO53" s="0"/>
      <c r="AJP53" s="0"/>
      <c r="AJQ53" s="0"/>
      <c r="AJR53" s="0"/>
      <c r="AJS53" s="0"/>
      <c r="AJT53" s="0"/>
      <c r="AJU53" s="0"/>
      <c r="AJV53" s="0"/>
      <c r="AJW53" s="0"/>
      <c r="AJX53" s="0"/>
      <c r="AJY53" s="0"/>
      <c r="AJZ53" s="0"/>
      <c r="AKA53" s="0"/>
      <c r="AKB53" s="0"/>
      <c r="AKC53" s="0"/>
      <c r="AKD53" s="0"/>
      <c r="AKE53" s="0"/>
      <c r="AKF53" s="0"/>
      <c r="AKG53" s="0"/>
      <c r="AKH53" s="0"/>
      <c r="AKI53" s="0"/>
      <c r="AKJ53" s="0"/>
      <c r="AKK53" s="0"/>
      <c r="AKL53" s="0"/>
      <c r="AKM53" s="0"/>
      <c r="AKN53" s="0"/>
      <c r="AKO53" s="0"/>
      <c r="AKP53" s="0"/>
      <c r="AKQ53" s="0"/>
      <c r="AKR53" s="0"/>
      <c r="AKS53" s="0"/>
      <c r="AKT53" s="0"/>
      <c r="AKU53" s="0"/>
      <c r="AKV53" s="0"/>
      <c r="AKW53" s="0"/>
      <c r="AKX53" s="0"/>
      <c r="AKY53" s="0"/>
      <c r="AKZ53" s="0"/>
      <c r="ALA53" s="0"/>
      <c r="ALB53" s="0"/>
      <c r="ALC53" s="0"/>
      <c r="ALD53" s="0"/>
      <c r="ALE53" s="0"/>
      <c r="ALF53" s="0"/>
      <c r="ALG53" s="0"/>
      <c r="ALH53" s="0"/>
      <c r="ALI53" s="0"/>
      <c r="ALJ53" s="0"/>
      <c r="ALK53" s="0"/>
      <c r="ALL53" s="0"/>
      <c r="ALM53" s="0"/>
      <c r="ALN53" s="0"/>
      <c r="ALO53" s="0"/>
      <c r="ALP53" s="0"/>
      <c r="ALQ53" s="0"/>
      <c r="ALR53" s="0"/>
      <c r="ALS53" s="0"/>
      <c r="ALT53" s="0"/>
      <c r="ALU53" s="0"/>
      <c r="ALV53" s="0"/>
      <c r="ALW53" s="0"/>
      <c r="ALX53" s="0"/>
      <c r="ALY53" s="0"/>
      <c r="ALZ53" s="0"/>
      <c r="AMA53" s="0"/>
      <c r="AMB53" s="0"/>
      <c r="AMC53" s="0"/>
      <c r="AMD53" s="0"/>
      <c r="AME53" s="0"/>
      <c r="AMF53" s="0"/>
      <c r="AMG53" s="0"/>
      <c r="AMH53" s="0"/>
      <c r="AMI53" s="0"/>
      <c r="AMJ53" s="0"/>
    </row>
    <row r="54" customFormat="false" ht="15" hidden="false" customHeight="false" outlineLevel="0" collapsed="false">
      <c r="A54" s="25" t="s">
        <v>83</v>
      </c>
      <c r="B54" s="74" t="n">
        <v>42073</v>
      </c>
      <c r="C54" s="75" t="n">
        <f aca="false">dw!C54</f>
        <v>4.49794458911554</v>
      </c>
      <c r="D54" s="28" t="s">
        <v>71</v>
      </c>
      <c r="E54" s="30" t="n">
        <v>0.00508621128121662</v>
      </c>
      <c r="F54" s="30" t="n">
        <v>39.7</v>
      </c>
      <c r="G54" s="30" t="n">
        <v>0.012811615317926</v>
      </c>
      <c r="H54" s="76" t="n">
        <f aca="false">(dw!K54*100)/dw!$AB54</f>
        <v>2.05014367048913</v>
      </c>
      <c r="I54" s="76" t="n">
        <f aca="false">(dw!L54*100)/dw!$AB54</f>
        <v>2.41493193378134</v>
      </c>
      <c r="J54" s="76" t="n">
        <f aca="false">(dw!M54*100)/dw!$AB54</f>
        <v>1.02538730233247</v>
      </c>
      <c r="K54" s="76" t="n">
        <f aca="false">(dw!N54*100)/dw!$AB54</f>
        <v>0</v>
      </c>
      <c r="L54" s="76" t="n">
        <f aca="false">(dw!O54*100)/dw!$AB54</f>
        <v>0.192450600406694</v>
      </c>
      <c r="M54" s="76" t="n">
        <f aca="false">(dw!P54*100)/dw!$AB54</f>
        <v>13.7049297915661</v>
      </c>
      <c r="N54" s="76" t="n">
        <f aca="false">(dw!Q54*100)/dw!$AB54</f>
        <v>0.503201829298606</v>
      </c>
      <c r="O54" s="76" t="n">
        <f aca="false">(dw!R54*100)/dw!$AB54</f>
        <v>19.9224425619361</v>
      </c>
      <c r="P54" s="76" t="n">
        <f aca="false">(dw!S54*100)/dw!$AB54</f>
        <v>1.3096703434155</v>
      </c>
      <c r="Q54" s="76" t="n">
        <f aca="false">(dw!T54*100)/dw!$AB54</f>
        <v>15.9054902634703</v>
      </c>
      <c r="R54" s="76" t="n">
        <f aca="false">(dw!U54*100)/dw!$AB54</f>
        <v>0.0594094885579387</v>
      </c>
      <c r="S54" s="76" t="n">
        <f aca="false">(dw!V54*100)/dw!$AB54</f>
        <v>0.0624723699757176</v>
      </c>
      <c r="T54" s="76" t="n">
        <f aca="false">(dw!W54*100)/dw!$AB54</f>
        <v>0.609376261190718</v>
      </c>
      <c r="U54" s="76" t="n">
        <f aca="false">(dw!X54*100)/dw!$AB54</f>
        <v>26.0802428256724</v>
      </c>
      <c r="V54" s="76" t="n">
        <f aca="false">(dw!Y54*100)/dw!$AB54</f>
        <v>1.09951371157263</v>
      </c>
      <c r="W54" s="76" t="n">
        <f aca="false">(dw!Z54*100)/dw!$AB54</f>
        <v>15.0603370463343</v>
      </c>
      <c r="X54" s="76" t="n">
        <f aca="false">(dw!AA54*100)/dw!$AB54</f>
        <v>0</v>
      </c>
      <c r="Y54" s="76" t="n">
        <f aca="false">SUM(H54:X54)</f>
        <v>100</v>
      </c>
      <c r="Z54" s="77" t="n">
        <f aca="false">SUM(H54:L54)</f>
        <v>5.68291350700964</v>
      </c>
      <c r="AA54" s="77" t="n">
        <f aca="false">SUM(M54:R54)</f>
        <v>51.4051442782446</v>
      </c>
      <c r="AB54" s="77" t="n">
        <f aca="false">(I54)/(H54+I54)</f>
        <v>0.540849057846111</v>
      </c>
      <c r="AC54" s="77" t="n">
        <f aca="false">U54/(Z54+U54)</f>
        <v>0.821084735802458</v>
      </c>
      <c r="AD54" s="77" t="n">
        <f aca="false">U54/(U54+AA54)</f>
        <v>0.336582726117064</v>
      </c>
      <c r="AE54" s="77" t="n">
        <f aca="false">Z54/(Z54+AA54)</f>
        <v>0.0995464502994097</v>
      </c>
      <c r="AF54" s="77" t="n">
        <f aca="false">(H54+I54)/(H54+I54+V54)</f>
        <v>0.802408830344016</v>
      </c>
      <c r="AG54" s="77" t="n">
        <f aca="false">(H54)/V54</f>
        <v>1.86459127240607</v>
      </c>
      <c r="AH54" s="77" t="n">
        <f aca="false">(H54+I54)/(V54+U54)</f>
        <v>0.164279455489304</v>
      </c>
      <c r="AI54" s="0"/>
      <c r="AJ54" s="0"/>
      <c r="AK54" s="0"/>
      <c r="AL54" s="0"/>
      <c r="AM54" s="0"/>
      <c r="AN54" s="0"/>
      <c r="AO54" s="0"/>
      <c r="AP54" s="0"/>
      <c r="AQ54" s="0"/>
      <c r="AR54" s="0"/>
      <c r="AS54" s="0"/>
      <c r="AT54" s="0"/>
      <c r="AU54" s="0"/>
      <c r="AV54" s="0"/>
      <c r="AW54" s="0"/>
      <c r="AX54" s="0"/>
      <c r="AY54" s="0"/>
      <c r="AZ54" s="0"/>
      <c r="BA54" s="0"/>
      <c r="BB54" s="0"/>
      <c r="BC54" s="0"/>
      <c r="BD54" s="0"/>
      <c r="BE54" s="0"/>
      <c r="BF54" s="0"/>
      <c r="BG54" s="0"/>
      <c r="BH54" s="0"/>
      <c r="BI54" s="0"/>
      <c r="BJ54" s="0"/>
      <c r="BK54" s="0"/>
      <c r="BL54" s="0"/>
      <c r="BM54" s="0"/>
      <c r="BN54" s="0"/>
      <c r="BO54" s="0"/>
      <c r="BP54" s="0"/>
      <c r="BQ54" s="0"/>
      <c r="BR54" s="0"/>
      <c r="BS54" s="0"/>
      <c r="BT54" s="0"/>
      <c r="BU54" s="0"/>
      <c r="BV54" s="0"/>
      <c r="BW54" s="0"/>
      <c r="BX54" s="0"/>
      <c r="BY54" s="0"/>
      <c r="BZ54" s="0"/>
      <c r="CA54" s="0"/>
      <c r="CB54" s="0"/>
      <c r="CC54" s="0"/>
      <c r="CD54" s="0"/>
      <c r="CE54" s="0"/>
      <c r="CF54" s="0"/>
      <c r="CG54" s="0"/>
      <c r="CH54" s="0"/>
      <c r="CI54" s="0"/>
      <c r="CJ54" s="0"/>
      <c r="CK54" s="0"/>
      <c r="CL54" s="0"/>
      <c r="CM54" s="0"/>
      <c r="CN54" s="0"/>
      <c r="CO54" s="0"/>
      <c r="CP54" s="0"/>
      <c r="CQ54" s="0"/>
      <c r="CR54" s="0"/>
      <c r="CS54" s="0"/>
      <c r="CT54" s="0"/>
      <c r="CU54" s="0"/>
      <c r="CV54" s="0"/>
      <c r="CW54" s="0"/>
      <c r="CX54" s="0"/>
      <c r="CY54" s="0"/>
      <c r="CZ54" s="0"/>
      <c r="DA54" s="0"/>
      <c r="DB54" s="0"/>
      <c r="DC54" s="0"/>
      <c r="DD54" s="0"/>
      <c r="DE54" s="0"/>
      <c r="DF54" s="0"/>
      <c r="DG54" s="0"/>
      <c r="DH54" s="0"/>
      <c r="DI54" s="0"/>
      <c r="DJ54" s="0"/>
      <c r="DK54" s="0"/>
      <c r="DL54" s="0"/>
      <c r="DM54" s="0"/>
      <c r="DN54" s="0"/>
      <c r="DO54" s="0"/>
      <c r="DP54" s="0"/>
      <c r="DQ54" s="0"/>
      <c r="DR54" s="0"/>
      <c r="DS54" s="0"/>
      <c r="DT54" s="0"/>
      <c r="DU54" s="0"/>
      <c r="DV54" s="0"/>
      <c r="DW54" s="0"/>
      <c r="DX54" s="0"/>
      <c r="DY54" s="0"/>
      <c r="DZ54" s="0"/>
      <c r="EA54" s="0"/>
      <c r="EB54" s="0"/>
      <c r="EC54" s="0"/>
      <c r="ED54" s="0"/>
      <c r="EE54" s="0"/>
      <c r="EF54" s="0"/>
      <c r="EG54" s="0"/>
      <c r="EH54" s="0"/>
      <c r="EI54" s="0"/>
      <c r="EJ54" s="0"/>
      <c r="EK54" s="0"/>
      <c r="EL54" s="0"/>
      <c r="EM54" s="0"/>
      <c r="EN54" s="0"/>
      <c r="EO54" s="0"/>
      <c r="EP54" s="0"/>
      <c r="EQ54" s="0"/>
      <c r="ER54" s="0"/>
      <c r="ES54" s="0"/>
      <c r="ET54" s="0"/>
      <c r="EU54" s="0"/>
      <c r="EV54" s="0"/>
      <c r="EW54" s="0"/>
      <c r="EX54" s="0"/>
      <c r="EY54" s="0"/>
      <c r="EZ54" s="0"/>
      <c r="FA54" s="0"/>
      <c r="FB54" s="0"/>
      <c r="FC54" s="0"/>
      <c r="FD54" s="0"/>
      <c r="FE54" s="0"/>
      <c r="FF54" s="0"/>
      <c r="FG54" s="0"/>
      <c r="FH54" s="0"/>
      <c r="FI54" s="0"/>
      <c r="FJ54" s="0"/>
      <c r="FK54" s="0"/>
      <c r="FL54" s="0"/>
      <c r="FM54" s="0"/>
      <c r="FN54" s="0"/>
      <c r="FO54" s="0"/>
      <c r="FP54" s="0"/>
      <c r="FQ54" s="0"/>
      <c r="FR54" s="0"/>
      <c r="FS54" s="0"/>
      <c r="FT54" s="0"/>
      <c r="FU54" s="0"/>
      <c r="FV54" s="0"/>
      <c r="FW54" s="0"/>
      <c r="FX54" s="0"/>
      <c r="FY54" s="0"/>
      <c r="FZ54" s="0"/>
      <c r="GA54" s="0"/>
      <c r="GB54" s="0"/>
      <c r="GC54" s="0"/>
      <c r="GD54" s="0"/>
      <c r="GE54" s="0"/>
      <c r="GF54" s="0"/>
      <c r="GG54" s="0"/>
      <c r="GH54" s="0"/>
      <c r="GI54" s="0"/>
      <c r="GJ54" s="0"/>
      <c r="GK54" s="0"/>
      <c r="GL54" s="0"/>
      <c r="GM54" s="0"/>
      <c r="GN54" s="0"/>
      <c r="GO54" s="0"/>
      <c r="GP54" s="0"/>
      <c r="GQ54" s="0"/>
      <c r="GR54" s="0"/>
      <c r="GS54" s="0"/>
      <c r="GT54" s="0"/>
      <c r="GU54" s="0"/>
      <c r="GV54" s="0"/>
      <c r="GW54" s="0"/>
      <c r="GX54" s="0"/>
      <c r="GY54" s="0"/>
      <c r="GZ54" s="0"/>
      <c r="HA54" s="0"/>
      <c r="HB54" s="0"/>
      <c r="HC54" s="0"/>
      <c r="HD54" s="0"/>
      <c r="HE54" s="0"/>
      <c r="HF54" s="0"/>
      <c r="HG54" s="0"/>
      <c r="HH54" s="0"/>
      <c r="HI54" s="0"/>
      <c r="HJ54" s="0"/>
      <c r="HK54" s="0"/>
      <c r="HL54" s="0"/>
      <c r="HM54" s="0"/>
      <c r="HN54" s="0"/>
      <c r="HO54" s="0"/>
      <c r="HP54" s="0"/>
      <c r="HQ54" s="0"/>
      <c r="HR54" s="0"/>
      <c r="HS54" s="0"/>
      <c r="HT54" s="0"/>
      <c r="HU54" s="0"/>
      <c r="HV54" s="0"/>
      <c r="HW54" s="0"/>
      <c r="HX54" s="0"/>
      <c r="HY54" s="0"/>
      <c r="HZ54" s="0"/>
      <c r="IA54" s="0"/>
      <c r="IB54" s="0"/>
      <c r="IC54" s="0"/>
      <c r="ID54" s="0"/>
      <c r="IE54" s="0"/>
      <c r="IF54" s="0"/>
      <c r="IG54" s="0"/>
      <c r="IH54" s="0"/>
      <c r="II54" s="0"/>
      <c r="IJ54" s="0"/>
      <c r="IK54" s="0"/>
      <c r="IL54" s="0"/>
      <c r="IM54" s="0"/>
      <c r="IN54" s="0"/>
      <c r="IO54" s="0"/>
      <c r="IP54" s="0"/>
      <c r="IQ54" s="0"/>
      <c r="IR54" s="0"/>
      <c r="IS54" s="0"/>
      <c r="IT54" s="0"/>
      <c r="IU54" s="0"/>
      <c r="IV54" s="0"/>
      <c r="IW54" s="0"/>
      <c r="IX54" s="0"/>
      <c r="IY54" s="0"/>
      <c r="IZ54" s="0"/>
      <c r="JA54" s="0"/>
      <c r="JB54" s="0"/>
      <c r="JC54" s="0"/>
      <c r="JD54" s="0"/>
      <c r="JE54" s="0"/>
      <c r="JF54" s="0"/>
      <c r="JG54" s="0"/>
      <c r="JH54" s="0"/>
      <c r="JI54" s="0"/>
      <c r="JJ54" s="0"/>
      <c r="JK54" s="0"/>
      <c r="JL54" s="0"/>
      <c r="JM54" s="0"/>
      <c r="JN54" s="0"/>
      <c r="JO54" s="0"/>
      <c r="JP54" s="0"/>
      <c r="JQ54" s="0"/>
      <c r="JR54" s="0"/>
      <c r="JS54" s="0"/>
      <c r="JT54" s="0"/>
      <c r="JU54" s="0"/>
      <c r="JV54" s="0"/>
      <c r="JW54" s="0"/>
      <c r="JX54" s="0"/>
      <c r="JY54" s="0"/>
      <c r="JZ54" s="0"/>
      <c r="KA54" s="0"/>
      <c r="KB54" s="0"/>
      <c r="KC54" s="0"/>
      <c r="KD54" s="0"/>
      <c r="KE54" s="0"/>
      <c r="KF54" s="0"/>
      <c r="KG54" s="0"/>
      <c r="KH54" s="0"/>
      <c r="KI54" s="0"/>
      <c r="KJ54" s="0"/>
      <c r="KK54" s="0"/>
      <c r="KL54" s="0"/>
      <c r="KM54" s="0"/>
      <c r="KN54" s="0"/>
      <c r="KO54" s="0"/>
      <c r="KP54" s="0"/>
      <c r="KQ54" s="0"/>
      <c r="KR54" s="0"/>
      <c r="KS54" s="0"/>
      <c r="KT54" s="0"/>
      <c r="KU54" s="0"/>
      <c r="KV54" s="0"/>
      <c r="KW54" s="0"/>
      <c r="KX54" s="0"/>
      <c r="KY54" s="0"/>
      <c r="KZ54" s="0"/>
      <c r="LA54" s="0"/>
      <c r="LB54" s="0"/>
      <c r="LC54" s="0"/>
      <c r="LD54" s="0"/>
      <c r="LE54" s="0"/>
      <c r="LF54" s="0"/>
      <c r="LG54" s="0"/>
      <c r="LH54" s="0"/>
      <c r="LI54" s="0"/>
      <c r="LJ54" s="0"/>
      <c r="LK54" s="0"/>
      <c r="LL54" s="0"/>
      <c r="LM54" s="0"/>
      <c r="LN54" s="0"/>
      <c r="LO54" s="0"/>
      <c r="LP54" s="0"/>
      <c r="LQ54" s="0"/>
      <c r="LR54" s="0"/>
      <c r="LS54" s="0"/>
      <c r="LT54" s="0"/>
      <c r="LU54" s="0"/>
      <c r="LV54" s="0"/>
      <c r="LW54" s="0"/>
      <c r="LX54" s="0"/>
      <c r="LY54" s="0"/>
      <c r="LZ54" s="0"/>
      <c r="MA54" s="0"/>
      <c r="MB54" s="0"/>
      <c r="MC54" s="0"/>
      <c r="MD54" s="0"/>
      <c r="ME54" s="0"/>
      <c r="MF54" s="0"/>
      <c r="MG54" s="0"/>
      <c r="MH54" s="0"/>
      <c r="MI54" s="0"/>
      <c r="MJ54" s="0"/>
      <c r="MK54" s="0"/>
      <c r="ML54" s="0"/>
      <c r="MM54" s="0"/>
      <c r="MN54" s="0"/>
      <c r="MO54" s="0"/>
      <c r="MP54" s="0"/>
      <c r="MQ54" s="0"/>
      <c r="MR54" s="0"/>
      <c r="MS54" s="0"/>
      <c r="MT54" s="0"/>
      <c r="MU54" s="0"/>
      <c r="MV54" s="0"/>
      <c r="MW54" s="0"/>
      <c r="MX54" s="0"/>
      <c r="MY54" s="0"/>
      <c r="MZ54" s="0"/>
      <c r="NA54" s="0"/>
      <c r="NB54" s="0"/>
      <c r="NC54" s="0"/>
      <c r="ND54" s="0"/>
      <c r="NE54" s="0"/>
      <c r="NF54" s="0"/>
      <c r="NG54" s="0"/>
      <c r="NH54" s="0"/>
      <c r="NI54" s="0"/>
      <c r="NJ54" s="0"/>
      <c r="NK54" s="0"/>
      <c r="NL54" s="0"/>
      <c r="NM54" s="0"/>
      <c r="NN54" s="0"/>
      <c r="NO54" s="0"/>
      <c r="NP54" s="0"/>
      <c r="NQ54" s="0"/>
      <c r="NR54" s="0"/>
      <c r="NS54" s="0"/>
      <c r="NT54" s="0"/>
      <c r="NU54" s="0"/>
      <c r="NV54" s="0"/>
      <c r="NW54" s="0"/>
      <c r="NX54" s="0"/>
      <c r="NY54" s="0"/>
      <c r="NZ54" s="0"/>
      <c r="OA54" s="0"/>
      <c r="OB54" s="0"/>
      <c r="OC54" s="0"/>
      <c r="OD54" s="0"/>
      <c r="OE54" s="0"/>
      <c r="OF54" s="0"/>
      <c r="OG54" s="0"/>
      <c r="OH54" s="0"/>
      <c r="OI54" s="0"/>
      <c r="OJ54" s="0"/>
      <c r="OK54" s="0"/>
      <c r="OL54" s="0"/>
      <c r="OM54" s="0"/>
      <c r="ON54" s="0"/>
      <c r="OO54" s="0"/>
      <c r="OP54" s="0"/>
      <c r="OQ54" s="0"/>
      <c r="OR54" s="0"/>
      <c r="OS54" s="0"/>
      <c r="OT54" s="0"/>
      <c r="OU54" s="0"/>
      <c r="OV54" s="0"/>
      <c r="OW54" s="0"/>
      <c r="OX54" s="0"/>
      <c r="OY54" s="0"/>
      <c r="OZ54" s="0"/>
      <c r="PA54" s="0"/>
      <c r="PB54" s="0"/>
      <c r="PC54" s="0"/>
      <c r="PD54" s="0"/>
      <c r="PE54" s="0"/>
      <c r="PF54" s="0"/>
      <c r="PG54" s="0"/>
      <c r="PH54" s="0"/>
      <c r="PI54" s="0"/>
      <c r="PJ54" s="0"/>
      <c r="PK54" s="0"/>
      <c r="PL54" s="0"/>
      <c r="PM54" s="0"/>
      <c r="PN54" s="0"/>
      <c r="PO54" s="0"/>
      <c r="PP54" s="0"/>
      <c r="PQ54" s="0"/>
      <c r="PR54" s="0"/>
      <c r="PS54" s="0"/>
      <c r="PT54" s="0"/>
      <c r="PU54" s="0"/>
      <c r="PV54" s="0"/>
      <c r="PW54" s="0"/>
      <c r="PX54" s="0"/>
      <c r="PY54" s="0"/>
      <c r="PZ54" s="0"/>
      <c r="QA54" s="0"/>
      <c r="QB54" s="0"/>
      <c r="QC54" s="0"/>
      <c r="QD54" s="0"/>
      <c r="QE54" s="0"/>
      <c r="QF54" s="0"/>
      <c r="QG54" s="0"/>
      <c r="QH54" s="0"/>
      <c r="QI54" s="0"/>
      <c r="QJ54" s="0"/>
      <c r="QK54" s="0"/>
      <c r="QL54" s="0"/>
      <c r="QM54" s="0"/>
      <c r="QN54" s="0"/>
      <c r="QO54" s="0"/>
      <c r="QP54" s="0"/>
      <c r="QQ54" s="0"/>
      <c r="QR54" s="0"/>
      <c r="QS54" s="0"/>
      <c r="QT54" s="0"/>
      <c r="QU54" s="0"/>
      <c r="QV54" s="0"/>
      <c r="QW54" s="0"/>
      <c r="QX54" s="0"/>
      <c r="QY54" s="0"/>
      <c r="QZ54" s="0"/>
      <c r="RA54" s="0"/>
      <c r="RB54" s="0"/>
      <c r="RC54" s="0"/>
      <c r="RD54" s="0"/>
      <c r="RE54" s="0"/>
      <c r="RF54" s="0"/>
      <c r="RG54" s="0"/>
      <c r="RH54" s="0"/>
      <c r="RI54" s="0"/>
      <c r="RJ54" s="0"/>
      <c r="RK54" s="0"/>
      <c r="RL54" s="0"/>
      <c r="RM54" s="0"/>
      <c r="RN54" s="0"/>
      <c r="RO54" s="0"/>
      <c r="RP54" s="0"/>
      <c r="RQ54" s="0"/>
      <c r="RR54" s="0"/>
      <c r="RS54" s="0"/>
      <c r="RT54" s="0"/>
      <c r="RU54" s="0"/>
      <c r="RV54" s="0"/>
      <c r="RW54" s="0"/>
      <c r="RX54" s="0"/>
      <c r="RY54" s="0"/>
      <c r="RZ54" s="0"/>
      <c r="SA54" s="0"/>
      <c r="SB54" s="0"/>
      <c r="SC54" s="0"/>
      <c r="SD54" s="0"/>
      <c r="SE54" s="0"/>
      <c r="SF54" s="0"/>
      <c r="SG54" s="0"/>
      <c r="SH54" s="0"/>
      <c r="SI54" s="0"/>
      <c r="SJ54" s="0"/>
      <c r="SK54" s="0"/>
      <c r="SL54" s="0"/>
      <c r="SM54" s="0"/>
      <c r="SN54" s="0"/>
      <c r="SO54" s="0"/>
      <c r="SP54" s="0"/>
      <c r="SQ54" s="0"/>
      <c r="SR54" s="0"/>
      <c r="SS54" s="0"/>
      <c r="ST54" s="0"/>
      <c r="SU54" s="0"/>
      <c r="SV54" s="0"/>
      <c r="SW54" s="0"/>
      <c r="SX54" s="0"/>
      <c r="SY54" s="0"/>
      <c r="SZ54" s="0"/>
      <c r="TA54" s="0"/>
      <c r="TB54" s="0"/>
      <c r="TC54" s="0"/>
      <c r="TD54" s="0"/>
      <c r="TE54" s="0"/>
      <c r="TF54" s="0"/>
      <c r="TG54" s="0"/>
      <c r="TH54" s="0"/>
      <c r="TI54" s="0"/>
      <c r="TJ54" s="0"/>
      <c r="TK54" s="0"/>
      <c r="TL54" s="0"/>
      <c r="TM54" s="0"/>
      <c r="TN54" s="0"/>
      <c r="TO54" s="0"/>
      <c r="TP54" s="0"/>
      <c r="TQ54" s="0"/>
      <c r="TR54" s="0"/>
      <c r="TS54" s="0"/>
      <c r="TT54" s="0"/>
      <c r="TU54" s="0"/>
      <c r="TV54" s="0"/>
      <c r="TW54" s="0"/>
      <c r="TX54" s="0"/>
      <c r="TY54" s="0"/>
      <c r="TZ54" s="0"/>
      <c r="UA54" s="0"/>
      <c r="UB54" s="0"/>
      <c r="UC54" s="0"/>
      <c r="UD54" s="0"/>
      <c r="UE54" s="0"/>
      <c r="UF54" s="0"/>
      <c r="UG54" s="0"/>
      <c r="UH54" s="0"/>
      <c r="UI54" s="0"/>
      <c r="UJ54" s="0"/>
      <c r="UK54" s="0"/>
      <c r="UL54" s="0"/>
      <c r="UM54" s="0"/>
      <c r="UN54" s="0"/>
      <c r="UO54" s="0"/>
      <c r="UP54" s="0"/>
      <c r="UQ54" s="0"/>
      <c r="UR54" s="0"/>
      <c r="US54" s="0"/>
      <c r="UT54" s="0"/>
      <c r="UU54" s="0"/>
      <c r="UV54" s="0"/>
      <c r="UW54" s="0"/>
      <c r="UX54" s="0"/>
      <c r="UY54" s="0"/>
      <c r="UZ54" s="0"/>
      <c r="VA54" s="0"/>
      <c r="VB54" s="0"/>
      <c r="VC54" s="0"/>
      <c r="VD54" s="0"/>
      <c r="VE54" s="0"/>
      <c r="VF54" s="0"/>
      <c r="VG54" s="0"/>
      <c r="VH54" s="0"/>
      <c r="VI54" s="0"/>
      <c r="VJ54" s="0"/>
      <c r="VK54" s="0"/>
      <c r="VL54" s="0"/>
      <c r="VM54" s="0"/>
      <c r="VN54" s="0"/>
      <c r="VO54" s="0"/>
      <c r="VP54" s="0"/>
      <c r="VQ54" s="0"/>
      <c r="VR54" s="0"/>
      <c r="VS54" s="0"/>
      <c r="VT54" s="0"/>
      <c r="VU54" s="0"/>
      <c r="VV54" s="0"/>
      <c r="VW54" s="0"/>
      <c r="VX54" s="0"/>
      <c r="VY54" s="0"/>
      <c r="VZ54" s="0"/>
      <c r="WA54" s="0"/>
      <c r="WB54" s="0"/>
      <c r="WC54" s="0"/>
      <c r="WD54" s="0"/>
      <c r="WE54" s="0"/>
      <c r="WF54" s="0"/>
      <c r="WG54" s="0"/>
      <c r="WH54" s="0"/>
      <c r="WI54" s="0"/>
      <c r="WJ54" s="0"/>
      <c r="WK54" s="0"/>
      <c r="WL54" s="0"/>
      <c r="WM54" s="0"/>
      <c r="WN54" s="0"/>
      <c r="WO54" s="0"/>
      <c r="WP54" s="0"/>
      <c r="WQ54" s="0"/>
      <c r="WR54" s="0"/>
      <c r="WS54" s="0"/>
      <c r="WT54" s="0"/>
      <c r="WU54" s="0"/>
      <c r="WV54" s="0"/>
      <c r="WW54" s="0"/>
      <c r="WX54" s="0"/>
      <c r="WY54" s="0"/>
      <c r="WZ54" s="0"/>
      <c r="XA54" s="0"/>
      <c r="XB54" s="0"/>
      <c r="XC54" s="0"/>
      <c r="XD54" s="0"/>
      <c r="XE54" s="0"/>
      <c r="XF54" s="0"/>
      <c r="XG54" s="0"/>
      <c r="XH54" s="0"/>
      <c r="XI54" s="0"/>
      <c r="XJ54" s="0"/>
      <c r="XK54" s="0"/>
      <c r="XL54" s="0"/>
      <c r="XM54" s="0"/>
      <c r="XN54" s="0"/>
      <c r="XO54" s="0"/>
      <c r="XP54" s="0"/>
      <c r="XQ54" s="0"/>
      <c r="XR54" s="0"/>
      <c r="XS54" s="0"/>
      <c r="XT54" s="0"/>
      <c r="XU54" s="0"/>
      <c r="XV54" s="0"/>
      <c r="XW54" s="0"/>
      <c r="XX54" s="0"/>
      <c r="XY54" s="0"/>
      <c r="XZ54" s="0"/>
      <c r="YA54" s="0"/>
      <c r="YB54" s="0"/>
      <c r="YC54" s="0"/>
      <c r="YD54" s="0"/>
      <c r="YE54" s="0"/>
      <c r="YF54" s="0"/>
      <c r="YG54" s="0"/>
      <c r="YH54" s="0"/>
      <c r="YI54" s="0"/>
      <c r="YJ54" s="0"/>
      <c r="YK54" s="0"/>
      <c r="YL54" s="0"/>
      <c r="YM54" s="0"/>
      <c r="YN54" s="0"/>
      <c r="YO54" s="0"/>
      <c r="YP54" s="0"/>
      <c r="YQ54" s="0"/>
      <c r="YR54" s="0"/>
      <c r="YS54" s="0"/>
      <c r="YT54" s="0"/>
      <c r="YU54" s="0"/>
      <c r="YV54" s="0"/>
      <c r="YW54" s="0"/>
      <c r="YX54" s="0"/>
      <c r="YY54" s="0"/>
      <c r="YZ54" s="0"/>
      <c r="ZA54" s="0"/>
      <c r="ZB54" s="0"/>
      <c r="ZC54" s="0"/>
      <c r="ZD54" s="0"/>
      <c r="ZE54" s="0"/>
      <c r="ZF54" s="0"/>
      <c r="ZG54" s="0"/>
      <c r="ZH54" s="0"/>
      <c r="ZI54" s="0"/>
      <c r="ZJ54" s="0"/>
      <c r="ZK54" s="0"/>
      <c r="ZL54" s="0"/>
      <c r="ZM54" s="0"/>
      <c r="ZN54" s="0"/>
      <c r="ZO54" s="0"/>
      <c r="ZP54" s="0"/>
      <c r="ZQ54" s="0"/>
      <c r="ZR54" s="0"/>
      <c r="ZS54" s="0"/>
      <c r="ZT54" s="0"/>
      <c r="ZU54" s="0"/>
      <c r="ZV54" s="0"/>
      <c r="ZW54" s="0"/>
      <c r="ZX54" s="0"/>
      <c r="ZY54" s="0"/>
      <c r="ZZ54" s="0"/>
      <c r="AAA54" s="0"/>
      <c r="AAB54" s="0"/>
      <c r="AAC54" s="0"/>
      <c r="AAD54" s="0"/>
      <c r="AAE54" s="0"/>
      <c r="AAF54" s="0"/>
      <c r="AAG54" s="0"/>
      <c r="AAH54" s="0"/>
      <c r="AAI54" s="0"/>
      <c r="AAJ54" s="0"/>
      <c r="AAK54" s="0"/>
      <c r="AAL54" s="0"/>
      <c r="AAM54" s="0"/>
      <c r="AAN54" s="0"/>
      <c r="AAO54" s="0"/>
      <c r="AAP54" s="0"/>
      <c r="AAQ54" s="0"/>
      <c r="AAR54" s="0"/>
      <c r="AAS54" s="0"/>
      <c r="AAT54" s="0"/>
      <c r="AAU54" s="0"/>
      <c r="AAV54" s="0"/>
      <c r="AAW54" s="0"/>
      <c r="AAX54" s="0"/>
      <c r="AAY54" s="0"/>
      <c r="AAZ54" s="0"/>
      <c r="ABA54" s="0"/>
      <c r="ABB54" s="0"/>
      <c r="ABC54" s="0"/>
      <c r="ABD54" s="0"/>
      <c r="ABE54" s="0"/>
      <c r="ABF54" s="0"/>
      <c r="ABG54" s="0"/>
      <c r="ABH54" s="0"/>
      <c r="ABI54" s="0"/>
      <c r="ABJ54" s="0"/>
      <c r="ABK54" s="0"/>
      <c r="ABL54" s="0"/>
      <c r="ABM54" s="0"/>
      <c r="ABN54" s="0"/>
      <c r="ABO54" s="0"/>
      <c r="ABP54" s="0"/>
      <c r="ABQ54" s="0"/>
      <c r="ABR54" s="0"/>
      <c r="ABS54" s="0"/>
      <c r="ABT54" s="0"/>
      <c r="ABU54" s="0"/>
      <c r="ABV54" s="0"/>
      <c r="ABW54" s="0"/>
      <c r="ABX54" s="0"/>
      <c r="ABY54" s="0"/>
      <c r="ABZ54" s="0"/>
      <c r="ACA54" s="0"/>
      <c r="ACB54" s="0"/>
      <c r="ACC54" s="0"/>
      <c r="ACD54" s="0"/>
      <c r="ACE54" s="0"/>
      <c r="ACF54" s="0"/>
      <c r="ACG54" s="0"/>
      <c r="ACH54" s="0"/>
      <c r="ACI54" s="0"/>
      <c r="ACJ54" s="0"/>
      <c r="ACK54" s="0"/>
      <c r="ACL54" s="0"/>
      <c r="ACM54" s="0"/>
      <c r="ACN54" s="0"/>
      <c r="ACO54" s="0"/>
      <c r="ACP54" s="0"/>
      <c r="ACQ54" s="0"/>
      <c r="ACR54" s="0"/>
      <c r="ACS54" s="0"/>
      <c r="ACT54" s="0"/>
      <c r="ACU54" s="0"/>
      <c r="ACV54" s="0"/>
      <c r="ACW54" s="0"/>
      <c r="ACX54" s="0"/>
      <c r="ACY54" s="0"/>
      <c r="ACZ54" s="0"/>
      <c r="ADA54" s="0"/>
      <c r="ADB54" s="0"/>
      <c r="ADC54" s="0"/>
      <c r="ADD54" s="0"/>
      <c r="ADE54" s="0"/>
      <c r="ADF54" s="0"/>
      <c r="ADG54" s="0"/>
      <c r="ADH54" s="0"/>
      <c r="ADI54" s="0"/>
      <c r="ADJ54" s="0"/>
      <c r="ADK54" s="0"/>
      <c r="ADL54" s="0"/>
      <c r="ADM54" s="0"/>
      <c r="ADN54" s="0"/>
      <c r="ADO54" s="0"/>
      <c r="ADP54" s="0"/>
      <c r="ADQ54" s="0"/>
      <c r="ADR54" s="0"/>
      <c r="ADS54" s="0"/>
      <c r="ADT54" s="0"/>
      <c r="ADU54" s="0"/>
      <c r="ADV54" s="0"/>
      <c r="ADW54" s="0"/>
      <c r="ADX54" s="0"/>
      <c r="ADY54" s="0"/>
      <c r="ADZ54" s="0"/>
      <c r="AEA54" s="0"/>
      <c r="AEB54" s="0"/>
      <c r="AEC54" s="0"/>
      <c r="AED54" s="0"/>
      <c r="AEE54" s="0"/>
      <c r="AEF54" s="0"/>
      <c r="AEG54" s="0"/>
      <c r="AEH54" s="0"/>
      <c r="AEI54" s="0"/>
      <c r="AEJ54" s="0"/>
      <c r="AEK54" s="0"/>
      <c r="AEL54" s="0"/>
      <c r="AEM54" s="0"/>
      <c r="AEN54" s="0"/>
      <c r="AEO54" s="0"/>
      <c r="AEP54" s="0"/>
      <c r="AEQ54" s="0"/>
      <c r="AER54" s="0"/>
      <c r="AES54" s="0"/>
      <c r="AET54" s="0"/>
      <c r="AEU54" s="0"/>
      <c r="AEV54" s="0"/>
      <c r="AEW54" s="0"/>
      <c r="AEX54" s="0"/>
      <c r="AEY54" s="0"/>
      <c r="AEZ54" s="0"/>
      <c r="AFA54" s="0"/>
      <c r="AFB54" s="0"/>
      <c r="AFC54" s="0"/>
      <c r="AFD54" s="0"/>
      <c r="AFE54" s="0"/>
      <c r="AFF54" s="0"/>
      <c r="AFG54" s="0"/>
      <c r="AFH54" s="0"/>
      <c r="AFI54" s="0"/>
      <c r="AFJ54" s="0"/>
      <c r="AFK54" s="0"/>
      <c r="AFL54" s="0"/>
      <c r="AFM54" s="0"/>
      <c r="AFN54" s="0"/>
      <c r="AFO54" s="0"/>
      <c r="AFP54" s="0"/>
      <c r="AFQ54" s="0"/>
      <c r="AFR54" s="0"/>
      <c r="AFS54" s="0"/>
      <c r="AFT54" s="0"/>
      <c r="AFU54" s="0"/>
      <c r="AFV54" s="0"/>
      <c r="AFW54" s="0"/>
      <c r="AFX54" s="0"/>
      <c r="AFY54" s="0"/>
      <c r="AFZ54" s="0"/>
      <c r="AGA54" s="0"/>
      <c r="AGB54" s="0"/>
      <c r="AGC54" s="0"/>
      <c r="AGD54" s="0"/>
      <c r="AGE54" s="0"/>
      <c r="AGF54" s="0"/>
      <c r="AGG54" s="0"/>
      <c r="AGH54" s="0"/>
      <c r="AGI54" s="0"/>
      <c r="AGJ54" s="0"/>
      <c r="AGK54" s="0"/>
      <c r="AGL54" s="0"/>
      <c r="AGM54" s="0"/>
      <c r="AGN54" s="0"/>
      <c r="AGO54" s="0"/>
      <c r="AGP54" s="0"/>
      <c r="AGQ54" s="0"/>
      <c r="AGR54" s="0"/>
      <c r="AGS54" s="0"/>
      <c r="AGT54" s="0"/>
      <c r="AGU54" s="0"/>
      <c r="AGV54" s="0"/>
      <c r="AGW54" s="0"/>
      <c r="AGX54" s="0"/>
      <c r="AGY54" s="0"/>
      <c r="AGZ54" s="0"/>
      <c r="AHA54" s="0"/>
      <c r="AHB54" s="0"/>
      <c r="AHC54" s="0"/>
      <c r="AHD54" s="0"/>
      <c r="AHE54" s="0"/>
      <c r="AHF54" s="0"/>
      <c r="AHG54" s="0"/>
      <c r="AHH54" s="0"/>
      <c r="AHI54" s="0"/>
      <c r="AHJ54" s="0"/>
      <c r="AHK54" s="0"/>
      <c r="AHL54" s="0"/>
      <c r="AHM54" s="0"/>
      <c r="AHN54" s="0"/>
      <c r="AHO54" s="0"/>
      <c r="AHP54" s="0"/>
      <c r="AHQ54" s="0"/>
      <c r="AHR54" s="0"/>
      <c r="AHS54" s="0"/>
      <c r="AHT54" s="0"/>
      <c r="AHU54" s="0"/>
      <c r="AHV54" s="0"/>
      <c r="AHW54" s="0"/>
      <c r="AHX54" s="0"/>
      <c r="AHY54" s="0"/>
      <c r="AHZ54" s="0"/>
      <c r="AIA54" s="0"/>
      <c r="AIB54" s="0"/>
      <c r="AIC54" s="0"/>
      <c r="AID54" s="0"/>
      <c r="AIE54" s="0"/>
      <c r="AIF54" s="0"/>
      <c r="AIG54" s="0"/>
      <c r="AIH54" s="0"/>
      <c r="AII54" s="0"/>
      <c r="AIJ54" s="0"/>
      <c r="AIK54" s="0"/>
      <c r="AIL54" s="0"/>
      <c r="AIM54" s="0"/>
      <c r="AIN54" s="0"/>
      <c r="AIO54" s="0"/>
      <c r="AIP54" s="0"/>
      <c r="AIQ54" s="0"/>
      <c r="AIR54" s="0"/>
      <c r="AIS54" s="0"/>
      <c r="AIT54" s="0"/>
      <c r="AIU54" s="0"/>
      <c r="AIV54" s="0"/>
      <c r="AIW54" s="0"/>
      <c r="AIX54" s="0"/>
      <c r="AIY54" s="0"/>
      <c r="AIZ54" s="0"/>
      <c r="AJA54" s="0"/>
      <c r="AJB54" s="0"/>
      <c r="AJC54" s="0"/>
      <c r="AJD54" s="0"/>
      <c r="AJE54" s="0"/>
      <c r="AJF54" s="0"/>
      <c r="AJG54" s="0"/>
      <c r="AJH54" s="0"/>
      <c r="AJI54" s="0"/>
      <c r="AJJ54" s="0"/>
      <c r="AJK54" s="0"/>
      <c r="AJL54" s="0"/>
      <c r="AJM54" s="0"/>
      <c r="AJN54" s="0"/>
      <c r="AJO54" s="0"/>
      <c r="AJP54" s="0"/>
      <c r="AJQ54" s="0"/>
      <c r="AJR54" s="0"/>
      <c r="AJS54" s="0"/>
      <c r="AJT54" s="0"/>
      <c r="AJU54" s="0"/>
      <c r="AJV54" s="0"/>
      <c r="AJW54" s="0"/>
      <c r="AJX54" s="0"/>
      <c r="AJY54" s="0"/>
      <c r="AJZ54" s="0"/>
      <c r="AKA54" s="0"/>
      <c r="AKB54" s="0"/>
      <c r="AKC54" s="0"/>
      <c r="AKD54" s="0"/>
      <c r="AKE54" s="0"/>
      <c r="AKF54" s="0"/>
      <c r="AKG54" s="0"/>
      <c r="AKH54" s="0"/>
      <c r="AKI54" s="0"/>
      <c r="AKJ54" s="0"/>
      <c r="AKK54" s="0"/>
      <c r="AKL54" s="0"/>
      <c r="AKM54" s="0"/>
      <c r="AKN54" s="0"/>
      <c r="AKO54" s="0"/>
      <c r="AKP54" s="0"/>
      <c r="AKQ54" s="0"/>
      <c r="AKR54" s="0"/>
      <c r="AKS54" s="0"/>
      <c r="AKT54" s="0"/>
      <c r="AKU54" s="0"/>
      <c r="AKV54" s="0"/>
      <c r="AKW54" s="0"/>
      <c r="AKX54" s="0"/>
      <c r="AKY54" s="0"/>
      <c r="AKZ54" s="0"/>
      <c r="ALA54" s="0"/>
      <c r="ALB54" s="0"/>
      <c r="ALC54" s="0"/>
      <c r="ALD54" s="0"/>
      <c r="ALE54" s="0"/>
      <c r="ALF54" s="0"/>
      <c r="ALG54" s="0"/>
      <c r="ALH54" s="0"/>
      <c r="ALI54" s="0"/>
      <c r="ALJ54" s="0"/>
      <c r="ALK54" s="0"/>
      <c r="ALL54" s="0"/>
      <c r="ALM54" s="0"/>
      <c r="ALN54" s="0"/>
      <c r="ALO54" s="0"/>
      <c r="ALP54" s="0"/>
      <c r="ALQ54" s="0"/>
      <c r="ALR54" s="0"/>
      <c r="ALS54" s="0"/>
      <c r="ALT54" s="0"/>
      <c r="ALU54" s="0"/>
      <c r="ALV54" s="0"/>
      <c r="ALW54" s="0"/>
      <c r="ALX54" s="0"/>
      <c r="ALY54" s="0"/>
      <c r="ALZ54" s="0"/>
      <c r="AMA54" s="0"/>
      <c r="AMB54" s="0"/>
      <c r="AMC54" s="0"/>
      <c r="AMD54" s="0"/>
      <c r="AME54" s="0"/>
      <c r="AMF54" s="0"/>
      <c r="AMG54" s="0"/>
      <c r="AMH54" s="0"/>
      <c r="AMI54" s="0"/>
      <c r="AMJ54" s="0"/>
    </row>
    <row r="55" customFormat="false" ht="15" hidden="false" customHeight="false" outlineLevel="0" collapsed="false">
      <c r="A55" s="38" t="s">
        <v>84</v>
      </c>
      <c r="B55" s="78" t="n">
        <v>42123</v>
      </c>
      <c r="C55" s="75" t="n">
        <f aca="false">dw!C55</f>
        <v>2.02739726027397</v>
      </c>
      <c r="D55" s="28" t="s">
        <v>71</v>
      </c>
      <c r="E55" s="39"/>
      <c r="F55" s="39"/>
      <c r="G55" s="40"/>
      <c r="H55" s="76" t="n">
        <f aca="false">(dw!K55*100)/dw!$AB55</f>
        <v>1.22063046629783</v>
      </c>
      <c r="I55" s="76" t="n">
        <f aca="false">(dw!L55*100)/dw!$AB55</f>
        <v>0.32526023979635</v>
      </c>
      <c r="J55" s="76" t="n">
        <f aca="false">(dw!M55*100)/dw!$AB55</f>
        <v>4.4304719896825</v>
      </c>
      <c r="K55" s="76" t="n">
        <f aca="false">(dw!N55*100)/dw!$AB55</f>
        <v>0</v>
      </c>
      <c r="L55" s="76" t="n">
        <f aca="false">(dw!O55*100)/dw!$AB55</f>
        <v>0</v>
      </c>
      <c r="M55" s="76" t="n">
        <f aca="false">(dw!P55*100)/dw!$AB55</f>
        <v>21.0908568257178</v>
      </c>
      <c r="N55" s="76" t="n">
        <f aca="false">(dw!Q55*100)/dw!$AB55</f>
        <v>0</v>
      </c>
      <c r="O55" s="76" t="n">
        <f aca="false">(dw!R55*100)/dw!$AB55</f>
        <v>16.7336130358664</v>
      </c>
      <c r="P55" s="76" t="n">
        <f aca="false">(dw!S55*100)/dw!$AB55</f>
        <v>3.76035678748483</v>
      </c>
      <c r="Q55" s="76" t="n">
        <f aca="false">(dw!T55*100)/dw!$AB55</f>
        <v>13.7535672958089</v>
      </c>
      <c r="R55" s="76" t="n">
        <f aca="false">(dw!U55*100)/dw!$AB55</f>
        <v>0.0990403604043036</v>
      </c>
      <c r="S55" s="76" t="n">
        <f aca="false">(dw!V55*100)/dw!$AB55</f>
        <v>0.0909948966408516</v>
      </c>
      <c r="T55" s="76" t="n">
        <f aca="false">(dw!W55*100)/dw!$AB55</f>
        <v>0</v>
      </c>
      <c r="U55" s="76" t="n">
        <f aca="false">(dw!X55*100)/dw!$AB55</f>
        <v>26.3210197209439</v>
      </c>
      <c r="V55" s="76" t="n">
        <f aca="false">(dw!Y55*100)/dw!$AB55</f>
        <v>0.407615255533213</v>
      </c>
      <c r="W55" s="76" t="n">
        <f aca="false">(dw!Z55*100)/dw!$AB55</f>
        <v>11.7665731258231</v>
      </c>
      <c r="X55" s="76" t="n">
        <f aca="false">(dw!AA55*100)/dw!$AB55</f>
        <v>0</v>
      </c>
      <c r="Y55" s="76" t="n">
        <f aca="false">SUM(H55:X55)</f>
        <v>100</v>
      </c>
      <c r="Z55" s="77" t="n">
        <f aca="false">SUM(H55:L55)</f>
        <v>5.97636269577668</v>
      </c>
      <c r="AA55" s="77" t="n">
        <f aca="false">SUM(M55:R55)</f>
        <v>55.4374343052822</v>
      </c>
      <c r="AB55" s="77" t="n">
        <f aca="false">(I55)/(H55+I55)</f>
        <v>0.210403127798179</v>
      </c>
      <c r="AC55" s="77" t="n">
        <f aca="false">U55/(Z55+U55)</f>
        <v>0.814958295422645</v>
      </c>
      <c r="AD55" s="77" t="n">
        <f aca="false">U55/(U55+AA55)</f>
        <v>0.321936367736367</v>
      </c>
      <c r="AE55" s="77" t="n">
        <f aca="false">Z55/(Z55+AA55)</f>
        <v>0.0973130304200803</v>
      </c>
      <c r="AF55" s="77" t="n">
        <f aca="false">(H55+I55)/(H55+I55+V55)</f>
        <v>0.79134168846168</v>
      </c>
      <c r="AG55" s="77" t="n">
        <f aca="false">(H55)/V55</f>
        <v>2.9945652173913</v>
      </c>
      <c r="AH55" s="77" t="n">
        <f aca="false">(H55+I55)/(V55+U55)</f>
        <v>0.0578365003470868</v>
      </c>
      <c r="AI55" s="0"/>
      <c r="AJ55" s="0"/>
      <c r="AK55" s="0"/>
      <c r="AL55" s="0"/>
      <c r="AM55" s="0"/>
      <c r="AN55" s="0"/>
      <c r="AO55" s="0"/>
      <c r="AP55" s="0"/>
      <c r="AQ55" s="0"/>
      <c r="AR55" s="0"/>
      <c r="AS55" s="0"/>
      <c r="AT55" s="0"/>
      <c r="AU55" s="0"/>
      <c r="AV55" s="0"/>
      <c r="AW55" s="0"/>
      <c r="AX55" s="0"/>
      <c r="AY55" s="0"/>
      <c r="AZ55" s="0"/>
      <c r="BA55" s="0"/>
      <c r="BB55" s="0"/>
      <c r="BC55" s="0"/>
      <c r="BD55" s="0"/>
      <c r="BE55" s="0"/>
      <c r="BF55" s="0"/>
      <c r="BG55" s="0"/>
      <c r="BH55" s="0"/>
      <c r="BI55" s="0"/>
      <c r="BJ55" s="0"/>
      <c r="BK55" s="0"/>
      <c r="BL55" s="0"/>
      <c r="BM55" s="0"/>
      <c r="BN55" s="0"/>
      <c r="BO55" s="0"/>
      <c r="BP55" s="0"/>
      <c r="BQ55" s="0"/>
      <c r="BR55" s="0"/>
      <c r="BS55" s="0"/>
      <c r="BT55" s="0"/>
      <c r="BU55" s="0"/>
      <c r="BV55" s="0"/>
      <c r="BW55" s="0"/>
      <c r="BX55" s="0"/>
      <c r="BY55" s="0"/>
      <c r="BZ55" s="0"/>
      <c r="CA55" s="0"/>
      <c r="CB55" s="0"/>
      <c r="CC55" s="0"/>
      <c r="CD55" s="0"/>
      <c r="CE55" s="0"/>
      <c r="CF55" s="0"/>
      <c r="CG55" s="0"/>
      <c r="CH55" s="0"/>
      <c r="CI55" s="0"/>
      <c r="CJ55" s="0"/>
      <c r="CK55" s="0"/>
      <c r="CL55" s="0"/>
      <c r="CM55" s="0"/>
      <c r="CN55" s="0"/>
      <c r="CO55" s="0"/>
      <c r="CP55" s="0"/>
      <c r="CQ55" s="0"/>
      <c r="CR55" s="0"/>
      <c r="CS55" s="0"/>
      <c r="CT55" s="0"/>
      <c r="CU55" s="0"/>
      <c r="CV55" s="0"/>
      <c r="CW55" s="0"/>
      <c r="CX55" s="0"/>
      <c r="CY55" s="0"/>
      <c r="CZ55" s="0"/>
      <c r="DA55" s="0"/>
      <c r="DB55" s="0"/>
      <c r="DC55" s="0"/>
      <c r="DD55" s="0"/>
      <c r="DE55" s="0"/>
      <c r="DF55" s="0"/>
      <c r="DG55" s="0"/>
      <c r="DH55" s="0"/>
      <c r="DI55" s="0"/>
      <c r="DJ55" s="0"/>
      <c r="DK55" s="0"/>
      <c r="DL55" s="0"/>
      <c r="DM55" s="0"/>
      <c r="DN55" s="0"/>
      <c r="DO55" s="0"/>
      <c r="DP55" s="0"/>
      <c r="DQ55" s="0"/>
      <c r="DR55" s="0"/>
      <c r="DS55" s="0"/>
      <c r="DT55" s="0"/>
      <c r="DU55" s="0"/>
      <c r="DV55" s="0"/>
      <c r="DW55" s="0"/>
      <c r="DX55" s="0"/>
      <c r="DY55" s="0"/>
      <c r="DZ55" s="0"/>
      <c r="EA55" s="0"/>
      <c r="EB55" s="0"/>
      <c r="EC55" s="0"/>
      <c r="ED55" s="0"/>
      <c r="EE55" s="0"/>
      <c r="EF55" s="0"/>
      <c r="EG55" s="0"/>
      <c r="EH55" s="0"/>
      <c r="EI55" s="0"/>
      <c r="EJ55" s="0"/>
      <c r="EK55" s="0"/>
      <c r="EL55" s="0"/>
      <c r="EM55" s="0"/>
      <c r="EN55" s="0"/>
      <c r="EO55" s="0"/>
      <c r="EP55" s="0"/>
      <c r="EQ55" s="0"/>
      <c r="ER55" s="0"/>
      <c r="ES55" s="0"/>
      <c r="ET55" s="0"/>
      <c r="EU55" s="0"/>
      <c r="EV55" s="0"/>
      <c r="EW55" s="0"/>
      <c r="EX55" s="0"/>
      <c r="EY55" s="0"/>
      <c r="EZ55" s="0"/>
      <c r="FA55" s="0"/>
      <c r="FB55" s="0"/>
      <c r="FC55" s="0"/>
      <c r="FD55" s="0"/>
      <c r="FE55" s="0"/>
      <c r="FF55" s="0"/>
      <c r="FG55" s="0"/>
      <c r="FH55" s="0"/>
      <c r="FI55" s="0"/>
      <c r="FJ55" s="0"/>
      <c r="FK55" s="0"/>
      <c r="FL55" s="0"/>
      <c r="FM55" s="0"/>
      <c r="FN55" s="0"/>
      <c r="FO55" s="0"/>
      <c r="FP55" s="0"/>
      <c r="FQ55" s="0"/>
      <c r="FR55" s="0"/>
      <c r="FS55" s="0"/>
      <c r="FT55" s="0"/>
      <c r="FU55" s="0"/>
      <c r="FV55" s="0"/>
      <c r="FW55" s="0"/>
      <c r="FX55" s="0"/>
      <c r="FY55" s="0"/>
      <c r="FZ55" s="0"/>
      <c r="GA55" s="0"/>
      <c r="GB55" s="0"/>
      <c r="GC55" s="0"/>
      <c r="GD55" s="0"/>
      <c r="GE55" s="0"/>
      <c r="GF55" s="0"/>
      <c r="GG55" s="0"/>
      <c r="GH55" s="0"/>
      <c r="GI55" s="0"/>
      <c r="GJ55" s="0"/>
      <c r="GK55" s="0"/>
      <c r="GL55" s="0"/>
      <c r="GM55" s="0"/>
      <c r="GN55" s="0"/>
      <c r="GO55" s="0"/>
      <c r="GP55" s="0"/>
      <c r="GQ55" s="0"/>
      <c r="GR55" s="0"/>
      <c r="GS55" s="0"/>
      <c r="GT55" s="0"/>
      <c r="GU55" s="0"/>
      <c r="GV55" s="0"/>
      <c r="GW55" s="0"/>
      <c r="GX55" s="0"/>
      <c r="GY55" s="0"/>
      <c r="GZ55" s="0"/>
      <c r="HA55" s="0"/>
      <c r="HB55" s="0"/>
      <c r="HC55" s="0"/>
      <c r="HD55" s="0"/>
      <c r="HE55" s="0"/>
      <c r="HF55" s="0"/>
      <c r="HG55" s="0"/>
      <c r="HH55" s="0"/>
      <c r="HI55" s="0"/>
      <c r="HJ55" s="0"/>
      <c r="HK55" s="0"/>
      <c r="HL55" s="0"/>
      <c r="HM55" s="0"/>
      <c r="HN55" s="0"/>
      <c r="HO55" s="0"/>
      <c r="HP55" s="0"/>
      <c r="HQ55" s="0"/>
      <c r="HR55" s="0"/>
      <c r="HS55" s="0"/>
      <c r="HT55" s="0"/>
      <c r="HU55" s="0"/>
      <c r="HV55" s="0"/>
      <c r="HW55" s="0"/>
      <c r="HX55" s="0"/>
      <c r="HY55" s="0"/>
      <c r="HZ55" s="0"/>
      <c r="IA55" s="0"/>
      <c r="IB55" s="0"/>
      <c r="IC55" s="0"/>
      <c r="ID55" s="0"/>
      <c r="IE55" s="0"/>
      <c r="IF55" s="0"/>
      <c r="IG55" s="0"/>
      <c r="IH55" s="0"/>
      <c r="II55" s="0"/>
      <c r="IJ55" s="0"/>
      <c r="IK55" s="0"/>
      <c r="IL55" s="0"/>
      <c r="IM55" s="0"/>
      <c r="IN55" s="0"/>
      <c r="IO55" s="0"/>
      <c r="IP55" s="0"/>
      <c r="IQ55" s="0"/>
      <c r="IR55" s="0"/>
      <c r="IS55" s="0"/>
      <c r="IT55" s="0"/>
      <c r="IU55" s="0"/>
      <c r="IV55" s="0"/>
      <c r="IW55" s="0"/>
      <c r="IX55" s="0"/>
      <c r="IY55" s="0"/>
      <c r="IZ55" s="0"/>
      <c r="JA55" s="0"/>
      <c r="JB55" s="0"/>
      <c r="JC55" s="0"/>
      <c r="JD55" s="0"/>
      <c r="JE55" s="0"/>
      <c r="JF55" s="0"/>
      <c r="JG55" s="0"/>
      <c r="JH55" s="0"/>
      <c r="JI55" s="0"/>
      <c r="JJ55" s="0"/>
      <c r="JK55" s="0"/>
      <c r="JL55" s="0"/>
      <c r="JM55" s="0"/>
      <c r="JN55" s="0"/>
      <c r="JO55" s="0"/>
      <c r="JP55" s="0"/>
      <c r="JQ55" s="0"/>
      <c r="JR55" s="0"/>
      <c r="JS55" s="0"/>
      <c r="JT55" s="0"/>
      <c r="JU55" s="0"/>
      <c r="JV55" s="0"/>
      <c r="JW55" s="0"/>
      <c r="JX55" s="0"/>
      <c r="JY55" s="0"/>
      <c r="JZ55" s="0"/>
      <c r="KA55" s="0"/>
      <c r="KB55" s="0"/>
      <c r="KC55" s="0"/>
      <c r="KD55" s="0"/>
      <c r="KE55" s="0"/>
      <c r="KF55" s="0"/>
      <c r="KG55" s="0"/>
      <c r="KH55" s="0"/>
      <c r="KI55" s="0"/>
      <c r="KJ55" s="0"/>
      <c r="KK55" s="0"/>
      <c r="KL55" s="0"/>
      <c r="KM55" s="0"/>
      <c r="KN55" s="0"/>
      <c r="KO55" s="0"/>
      <c r="KP55" s="0"/>
      <c r="KQ55" s="0"/>
      <c r="KR55" s="0"/>
      <c r="KS55" s="0"/>
      <c r="KT55" s="0"/>
      <c r="KU55" s="0"/>
      <c r="KV55" s="0"/>
      <c r="KW55" s="0"/>
      <c r="KX55" s="0"/>
      <c r="KY55" s="0"/>
      <c r="KZ55" s="0"/>
      <c r="LA55" s="0"/>
      <c r="LB55" s="0"/>
      <c r="LC55" s="0"/>
      <c r="LD55" s="0"/>
      <c r="LE55" s="0"/>
      <c r="LF55" s="0"/>
      <c r="LG55" s="0"/>
      <c r="LH55" s="0"/>
      <c r="LI55" s="0"/>
      <c r="LJ55" s="0"/>
      <c r="LK55" s="0"/>
      <c r="LL55" s="0"/>
      <c r="LM55" s="0"/>
      <c r="LN55" s="0"/>
      <c r="LO55" s="0"/>
      <c r="LP55" s="0"/>
      <c r="LQ55" s="0"/>
      <c r="LR55" s="0"/>
      <c r="LS55" s="0"/>
      <c r="LT55" s="0"/>
      <c r="LU55" s="0"/>
      <c r="LV55" s="0"/>
      <c r="LW55" s="0"/>
      <c r="LX55" s="0"/>
      <c r="LY55" s="0"/>
      <c r="LZ55" s="0"/>
      <c r="MA55" s="0"/>
      <c r="MB55" s="0"/>
      <c r="MC55" s="0"/>
      <c r="MD55" s="0"/>
      <c r="ME55" s="0"/>
      <c r="MF55" s="0"/>
      <c r="MG55" s="0"/>
      <c r="MH55" s="0"/>
      <c r="MI55" s="0"/>
      <c r="MJ55" s="0"/>
      <c r="MK55" s="0"/>
      <c r="ML55" s="0"/>
      <c r="MM55" s="0"/>
      <c r="MN55" s="0"/>
      <c r="MO55" s="0"/>
      <c r="MP55" s="0"/>
      <c r="MQ55" s="0"/>
      <c r="MR55" s="0"/>
      <c r="MS55" s="0"/>
      <c r="MT55" s="0"/>
      <c r="MU55" s="0"/>
      <c r="MV55" s="0"/>
      <c r="MW55" s="0"/>
      <c r="MX55" s="0"/>
      <c r="MY55" s="0"/>
      <c r="MZ55" s="0"/>
      <c r="NA55" s="0"/>
      <c r="NB55" s="0"/>
      <c r="NC55" s="0"/>
      <c r="ND55" s="0"/>
      <c r="NE55" s="0"/>
      <c r="NF55" s="0"/>
      <c r="NG55" s="0"/>
      <c r="NH55" s="0"/>
      <c r="NI55" s="0"/>
      <c r="NJ55" s="0"/>
      <c r="NK55" s="0"/>
      <c r="NL55" s="0"/>
      <c r="NM55" s="0"/>
      <c r="NN55" s="0"/>
      <c r="NO55" s="0"/>
      <c r="NP55" s="0"/>
      <c r="NQ55" s="0"/>
      <c r="NR55" s="0"/>
      <c r="NS55" s="0"/>
      <c r="NT55" s="0"/>
      <c r="NU55" s="0"/>
      <c r="NV55" s="0"/>
      <c r="NW55" s="0"/>
      <c r="NX55" s="0"/>
      <c r="NY55" s="0"/>
      <c r="NZ55" s="0"/>
      <c r="OA55" s="0"/>
      <c r="OB55" s="0"/>
      <c r="OC55" s="0"/>
      <c r="OD55" s="0"/>
      <c r="OE55" s="0"/>
      <c r="OF55" s="0"/>
      <c r="OG55" s="0"/>
      <c r="OH55" s="0"/>
      <c r="OI55" s="0"/>
      <c r="OJ55" s="0"/>
      <c r="OK55" s="0"/>
      <c r="OL55" s="0"/>
      <c r="OM55" s="0"/>
      <c r="ON55" s="0"/>
      <c r="OO55" s="0"/>
      <c r="OP55" s="0"/>
      <c r="OQ55" s="0"/>
      <c r="OR55" s="0"/>
      <c r="OS55" s="0"/>
      <c r="OT55" s="0"/>
      <c r="OU55" s="0"/>
      <c r="OV55" s="0"/>
      <c r="OW55" s="0"/>
      <c r="OX55" s="0"/>
      <c r="OY55" s="0"/>
      <c r="OZ55" s="0"/>
      <c r="PA55" s="0"/>
      <c r="PB55" s="0"/>
      <c r="PC55" s="0"/>
      <c r="PD55" s="0"/>
      <c r="PE55" s="0"/>
      <c r="PF55" s="0"/>
      <c r="PG55" s="0"/>
      <c r="PH55" s="0"/>
      <c r="PI55" s="0"/>
      <c r="PJ55" s="0"/>
      <c r="PK55" s="0"/>
      <c r="PL55" s="0"/>
      <c r="PM55" s="0"/>
      <c r="PN55" s="0"/>
      <c r="PO55" s="0"/>
      <c r="PP55" s="0"/>
      <c r="PQ55" s="0"/>
      <c r="PR55" s="0"/>
      <c r="PS55" s="0"/>
      <c r="PT55" s="0"/>
      <c r="PU55" s="0"/>
      <c r="PV55" s="0"/>
      <c r="PW55" s="0"/>
      <c r="PX55" s="0"/>
      <c r="PY55" s="0"/>
      <c r="PZ55" s="0"/>
      <c r="QA55" s="0"/>
      <c r="QB55" s="0"/>
      <c r="QC55" s="0"/>
      <c r="QD55" s="0"/>
      <c r="QE55" s="0"/>
      <c r="QF55" s="0"/>
      <c r="QG55" s="0"/>
      <c r="QH55" s="0"/>
      <c r="QI55" s="0"/>
      <c r="QJ55" s="0"/>
      <c r="QK55" s="0"/>
      <c r="QL55" s="0"/>
      <c r="QM55" s="0"/>
      <c r="QN55" s="0"/>
      <c r="QO55" s="0"/>
      <c r="QP55" s="0"/>
      <c r="QQ55" s="0"/>
      <c r="QR55" s="0"/>
      <c r="QS55" s="0"/>
      <c r="QT55" s="0"/>
      <c r="QU55" s="0"/>
      <c r="QV55" s="0"/>
      <c r="QW55" s="0"/>
      <c r="QX55" s="0"/>
      <c r="QY55" s="0"/>
      <c r="QZ55" s="0"/>
      <c r="RA55" s="0"/>
      <c r="RB55" s="0"/>
      <c r="RC55" s="0"/>
      <c r="RD55" s="0"/>
      <c r="RE55" s="0"/>
      <c r="RF55" s="0"/>
      <c r="RG55" s="0"/>
      <c r="RH55" s="0"/>
      <c r="RI55" s="0"/>
      <c r="RJ55" s="0"/>
      <c r="RK55" s="0"/>
      <c r="RL55" s="0"/>
      <c r="RM55" s="0"/>
      <c r="RN55" s="0"/>
      <c r="RO55" s="0"/>
      <c r="RP55" s="0"/>
      <c r="RQ55" s="0"/>
      <c r="RR55" s="0"/>
      <c r="RS55" s="0"/>
      <c r="RT55" s="0"/>
      <c r="RU55" s="0"/>
      <c r="RV55" s="0"/>
      <c r="RW55" s="0"/>
      <c r="RX55" s="0"/>
      <c r="RY55" s="0"/>
      <c r="RZ55" s="0"/>
      <c r="SA55" s="0"/>
      <c r="SB55" s="0"/>
      <c r="SC55" s="0"/>
      <c r="SD55" s="0"/>
      <c r="SE55" s="0"/>
      <c r="SF55" s="0"/>
      <c r="SG55" s="0"/>
      <c r="SH55" s="0"/>
      <c r="SI55" s="0"/>
      <c r="SJ55" s="0"/>
      <c r="SK55" s="0"/>
      <c r="SL55" s="0"/>
      <c r="SM55" s="0"/>
      <c r="SN55" s="0"/>
      <c r="SO55" s="0"/>
      <c r="SP55" s="0"/>
      <c r="SQ55" s="0"/>
      <c r="SR55" s="0"/>
      <c r="SS55" s="0"/>
      <c r="ST55" s="0"/>
      <c r="SU55" s="0"/>
      <c r="SV55" s="0"/>
      <c r="SW55" s="0"/>
      <c r="SX55" s="0"/>
      <c r="SY55" s="0"/>
      <c r="SZ55" s="0"/>
      <c r="TA55" s="0"/>
      <c r="TB55" s="0"/>
      <c r="TC55" s="0"/>
      <c r="TD55" s="0"/>
      <c r="TE55" s="0"/>
      <c r="TF55" s="0"/>
      <c r="TG55" s="0"/>
      <c r="TH55" s="0"/>
      <c r="TI55" s="0"/>
      <c r="TJ55" s="0"/>
      <c r="TK55" s="0"/>
      <c r="TL55" s="0"/>
      <c r="TM55" s="0"/>
      <c r="TN55" s="0"/>
      <c r="TO55" s="0"/>
      <c r="TP55" s="0"/>
      <c r="TQ55" s="0"/>
      <c r="TR55" s="0"/>
      <c r="TS55" s="0"/>
      <c r="TT55" s="0"/>
      <c r="TU55" s="0"/>
      <c r="TV55" s="0"/>
      <c r="TW55" s="0"/>
      <c r="TX55" s="0"/>
      <c r="TY55" s="0"/>
      <c r="TZ55" s="0"/>
      <c r="UA55" s="0"/>
      <c r="UB55" s="0"/>
      <c r="UC55" s="0"/>
      <c r="UD55" s="0"/>
      <c r="UE55" s="0"/>
      <c r="UF55" s="0"/>
      <c r="UG55" s="0"/>
      <c r="UH55" s="0"/>
      <c r="UI55" s="0"/>
      <c r="UJ55" s="0"/>
      <c r="UK55" s="0"/>
      <c r="UL55" s="0"/>
      <c r="UM55" s="0"/>
      <c r="UN55" s="0"/>
      <c r="UO55" s="0"/>
      <c r="UP55" s="0"/>
      <c r="UQ55" s="0"/>
      <c r="UR55" s="0"/>
      <c r="US55" s="0"/>
      <c r="UT55" s="0"/>
      <c r="UU55" s="0"/>
      <c r="UV55" s="0"/>
      <c r="UW55" s="0"/>
      <c r="UX55" s="0"/>
      <c r="UY55" s="0"/>
      <c r="UZ55" s="0"/>
      <c r="VA55" s="0"/>
      <c r="VB55" s="0"/>
      <c r="VC55" s="0"/>
      <c r="VD55" s="0"/>
      <c r="VE55" s="0"/>
      <c r="VF55" s="0"/>
      <c r="VG55" s="0"/>
      <c r="VH55" s="0"/>
      <c r="VI55" s="0"/>
      <c r="VJ55" s="0"/>
      <c r="VK55" s="0"/>
      <c r="VL55" s="0"/>
      <c r="VM55" s="0"/>
      <c r="VN55" s="0"/>
      <c r="VO55" s="0"/>
      <c r="VP55" s="0"/>
      <c r="VQ55" s="0"/>
      <c r="VR55" s="0"/>
      <c r="VS55" s="0"/>
      <c r="VT55" s="0"/>
      <c r="VU55" s="0"/>
      <c r="VV55" s="0"/>
      <c r="VW55" s="0"/>
      <c r="VX55" s="0"/>
      <c r="VY55" s="0"/>
      <c r="VZ55" s="0"/>
      <c r="WA55" s="0"/>
      <c r="WB55" s="0"/>
      <c r="WC55" s="0"/>
      <c r="WD55" s="0"/>
      <c r="WE55" s="0"/>
      <c r="WF55" s="0"/>
      <c r="WG55" s="0"/>
      <c r="WH55" s="0"/>
      <c r="WI55" s="0"/>
      <c r="WJ55" s="0"/>
      <c r="WK55" s="0"/>
      <c r="WL55" s="0"/>
      <c r="WM55" s="0"/>
      <c r="WN55" s="0"/>
      <c r="WO55" s="0"/>
      <c r="WP55" s="0"/>
      <c r="WQ55" s="0"/>
      <c r="WR55" s="0"/>
      <c r="WS55" s="0"/>
      <c r="WT55" s="0"/>
      <c r="WU55" s="0"/>
      <c r="WV55" s="0"/>
      <c r="WW55" s="0"/>
      <c r="WX55" s="0"/>
      <c r="WY55" s="0"/>
      <c r="WZ55" s="0"/>
      <c r="XA55" s="0"/>
      <c r="XB55" s="0"/>
      <c r="XC55" s="0"/>
      <c r="XD55" s="0"/>
      <c r="XE55" s="0"/>
      <c r="XF55" s="0"/>
      <c r="XG55" s="0"/>
      <c r="XH55" s="0"/>
      <c r="XI55" s="0"/>
      <c r="XJ55" s="0"/>
      <c r="XK55" s="0"/>
      <c r="XL55" s="0"/>
      <c r="XM55" s="0"/>
      <c r="XN55" s="0"/>
      <c r="XO55" s="0"/>
      <c r="XP55" s="0"/>
      <c r="XQ55" s="0"/>
      <c r="XR55" s="0"/>
      <c r="XS55" s="0"/>
      <c r="XT55" s="0"/>
      <c r="XU55" s="0"/>
      <c r="XV55" s="0"/>
      <c r="XW55" s="0"/>
      <c r="XX55" s="0"/>
      <c r="XY55" s="0"/>
      <c r="XZ55" s="0"/>
      <c r="YA55" s="0"/>
      <c r="YB55" s="0"/>
      <c r="YC55" s="0"/>
      <c r="YD55" s="0"/>
      <c r="YE55" s="0"/>
      <c r="YF55" s="0"/>
      <c r="YG55" s="0"/>
      <c r="YH55" s="0"/>
      <c r="YI55" s="0"/>
      <c r="YJ55" s="0"/>
      <c r="YK55" s="0"/>
      <c r="YL55" s="0"/>
      <c r="YM55" s="0"/>
      <c r="YN55" s="0"/>
      <c r="YO55" s="0"/>
      <c r="YP55" s="0"/>
      <c r="YQ55" s="0"/>
      <c r="YR55" s="0"/>
      <c r="YS55" s="0"/>
      <c r="YT55" s="0"/>
      <c r="YU55" s="0"/>
      <c r="YV55" s="0"/>
      <c r="YW55" s="0"/>
      <c r="YX55" s="0"/>
      <c r="YY55" s="0"/>
      <c r="YZ55" s="0"/>
      <c r="ZA55" s="0"/>
      <c r="ZB55" s="0"/>
      <c r="ZC55" s="0"/>
      <c r="ZD55" s="0"/>
      <c r="ZE55" s="0"/>
      <c r="ZF55" s="0"/>
      <c r="ZG55" s="0"/>
      <c r="ZH55" s="0"/>
      <c r="ZI55" s="0"/>
      <c r="ZJ55" s="0"/>
      <c r="ZK55" s="0"/>
      <c r="ZL55" s="0"/>
      <c r="ZM55" s="0"/>
      <c r="ZN55" s="0"/>
      <c r="ZO55" s="0"/>
      <c r="ZP55" s="0"/>
      <c r="ZQ55" s="0"/>
      <c r="ZR55" s="0"/>
      <c r="ZS55" s="0"/>
      <c r="ZT55" s="0"/>
      <c r="ZU55" s="0"/>
      <c r="ZV55" s="0"/>
      <c r="ZW55" s="0"/>
      <c r="ZX55" s="0"/>
      <c r="ZY55" s="0"/>
      <c r="ZZ55" s="0"/>
      <c r="AAA55" s="0"/>
      <c r="AAB55" s="0"/>
      <c r="AAC55" s="0"/>
      <c r="AAD55" s="0"/>
      <c r="AAE55" s="0"/>
      <c r="AAF55" s="0"/>
      <c r="AAG55" s="0"/>
      <c r="AAH55" s="0"/>
      <c r="AAI55" s="0"/>
      <c r="AAJ55" s="0"/>
      <c r="AAK55" s="0"/>
      <c r="AAL55" s="0"/>
      <c r="AAM55" s="0"/>
      <c r="AAN55" s="0"/>
      <c r="AAO55" s="0"/>
      <c r="AAP55" s="0"/>
      <c r="AAQ55" s="0"/>
      <c r="AAR55" s="0"/>
      <c r="AAS55" s="0"/>
      <c r="AAT55" s="0"/>
      <c r="AAU55" s="0"/>
      <c r="AAV55" s="0"/>
      <c r="AAW55" s="0"/>
      <c r="AAX55" s="0"/>
      <c r="AAY55" s="0"/>
      <c r="AAZ55" s="0"/>
      <c r="ABA55" s="0"/>
      <c r="ABB55" s="0"/>
      <c r="ABC55" s="0"/>
      <c r="ABD55" s="0"/>
      <c r="ABE55" s="0"/>
      <c r="ABF55" s="0"/>
      <c r="ABG55" s="0"/>
      <c r="ABH55" s="0"/>
      <c r="ABI55" s="0"/>
      <c r="ABJ55" s="0"/>
      <c r="ABK55" s="0"/>
      <c r="ABL55" s="0"/>
      <c r="ABM55" s="0"/>
      <c r="ABN55" s="0"/>
      <c r="ABO55" s="0"/>
      <c r="ABP55" s="0"/>
      <c r="ABQ55" s="0"/>
      <c r="ABR55" s="0"/>
      <c r="ABS55" s="0"/>
      <c r="ABT55" s="0"/>
      <c r="ABU55" s="0"/>
      <c r="ABV55" s="0"/>
      <c r="ABW55" s="0"/>
      <c r="ABX55" s="0"/>
      <c r="ABY55" s="0"/>
      <c r="ABZ55" s="0"/>
      <c r="ACA55" s="0"/>
      <c r="ACB55" s="0"/>
      <c r="ACC55" s="0"/>
      <c r="ACD55" s="0"/>
      <c r="ACE55" s="0"/>
      <c r="ACF55" s="0"/>
      <c r="ACG55" s="0"/>
      <c r="ACH55" s="0"/>
      <c r="ACI55" s="0"/>
      <c r="ACJ55" s="0"/>
      <c r="ACK55" s="0"/>
      <c r="ACL55" s="0"/>
      <c r="ACM55" s="0"/>
      <c r="ACN55" s="0"/>
      <c r="ACO55" s="0"/>
      <c r="ACP55" s="0"/>
      <c r="ACQ55" s="0"/>
      <c r="ACR55" s="0"/>
      <c r="ACS55" s="0"/>
      <c r="ACT55" s="0"/>
      <c r="ACU55" s="0"/>
      <c r="ACV55" s="0"/>
      <c r="ACW55" s="0"/>
      <c r="ACX55" s="0"/>
      <c r="ACY55" s="0"/>
      <c r="ACZ55" s="0"/>
      <c r="ADA55" s="0"/>
      <c r="ADB55" s="0"/>
      <c r="ADC55" s="0"/>
      <c r="ADD55" s="0"/>
      <c r="ADE55" s="0"/>
      <c r="ADF55" s="0"/>
      <c r="ADG55" s="0"/>
      <c r="ADH55" s="0"/>
      <c r="ADI55" s="0"/>
      <c r="ADJ55" s="0"/>
      <c r="ADK55" s="0"/>
      <c r="ADL55" s="0"/>
      <c r="ADM55" s="0"/>
      <c r="ADN55" s="0"/>
      <c r="ADO55" s="0"/>
      <c r="ADP55" s="0"/>
      <c r="ADQ55" s="0"/>
      <c r="ADR55" s="0"/>
      <c r="ADS55" s="0"/>
      <c r="ADT55" s="0"/>
      <c r="ADU55" s="0"/>
      <c r="ADV55" s="0"/>
      <c r="ADW55" s="0"/>
      <c r="ADX55" s="0"/>
      <c r="ADY55" s="0"/>
      <c r="ADZ55" s="0"/>
      <c r="AEA55" s="0"/>
      <c r="AEB55" s="0"/>
      <c r="AEC55" s="0"/>
      <c r="AED55" s="0"/>
      <c r="AEE55" s="0"/>
      <c r="AEF55" s="0"/>
      <c r="AEG55" s="0"/>
      <c r="AEH55" s="0"/>
      <c r="AEI55" s="0"/>
      <c r="AEJ55" s="0"/>
      <c r="AEK55" s="0"/>
      <c r="AEL55" s="0"/>
      <c r="AEM55" s="0"/>
      <c r="AEN55" s="0"/>
      <c r="AEO55" s="0"/>
      <c r="AEP55" s="0"/>
      <c r="AEQ55" s="0"/>
      <c r="AER55" s="0"/>
      <c r="AES55" s="0"/>
      <c r="AET55" s="0"/>
      <c r="AEU55" s="0"/>
      <c r="AEV55" s="0"/>
      <c r="AEW55" s="0"/>
      <c r="AEX55" s="0"/>
      <c r="AEY55" s="0"/>
      <c r="AEZ55" s="0"/>
      <c r="AFA55" s="0"/>
      <c r="AFB55" s="0"/>
      <c r="AFC55" s="0"/>
      <c r="AFD55" s="0"/>
      <c r="AFE55" s="0"/>
      <c r="AFF55" s="0"/>
      <c r="AFG55" s="0"/>
      <c r="AFH55" s="0"/>
      <c r="AFI55" s="0"/>
      <c r="AFJ55" s="0"/>
      <c r="AFK55" s="0"/>
      <c r="AFL55" s="0"/>
      <c r="AFM55" s="0"/>
      <c r="AFN55" s="0"/>
      <c r="AFO55" s="0"/>
      <c r="AFP55" s="0"/>
      <c r="AFQ55" s="0"/>
      <c r="AFR55" s="0"/>
      <c r="AFS55" s="0"/>
      <c r="AFT55" s="0"/>
      <c r="AFU55" s="0"/>
      <c r="AFV55" s="0"/>
      <c r="AFW55" s="0"/>
      <c r="AFX55" s="0"/>
      <c r="AFY55" s="0"/>
      <c r="AFZ55" s="0"/>
      <c r="AGA55" s="0"/>
      <c r="AGB55" s="0"/>
      <c r="AGC55" s="0"/>
      <c r="AGD55" s="0"/>
      <c r="AGE55" s="0"/>
      <c r="AGF55" s="0"/>
      <c r="AGG55" s="0"/>
      <c r="AGH55" s="0"/>
      <c r="AGI55" s="0"/>
      <c r="AGJ55" s="0"/>
      <c r="AGK55" s="0"/>
      <c r="AGL55" s="0"/>
      <c r="AGM55" s="0"/>
      <c r="AGN55" s="0"/>
      <c r="AGO55" s="0"/>
      <c r="AGP55" s="0"/>
      <c r="AGQ55" s="0"/>
      <c r="AGR55" s="0"/>
      <c r="AGS55" s="0"/>
      <c r="AGT55" s="0"/>
      <c r="AGU55" s="0"/>
      <c r="AGV55" s="0"/>
      <c r="AGW55" s="0"/>
      <c r="AGX55" s="0"/>
      <c r="AGY55" s="0"/>
      <c r="AGZ55" s="0"/>
      <c r="AHA55" s="0"/>
      <c r="AHB55" s="0"/>
      <c r="AHC55" s="0"/>
      <c r="AHD55" s="0"/>
      <c r="AHE55" s="0"/>
      <c r="AHF55" s="0"/>
      <c r="AHG55" s="0"/>
      <c r="AHH55" s="0"/>
      <c r="AHI55" s="0"/>
      <c r="AHJ55" s="0"/>
      <c r="AHK55" s="0"/>
      <c r="AHL55" s="0"/>
      <c r="AHM55" s="0"/>
      <c r="AHN55" s="0"/>
      <c r="AHO55" s="0"/>
      <c r="AHP55" s="0"/>
      <c r="AHQ55" s="0"/>
      <c r="AHR55" s="0"/>
      <c r="AHS55" s="0"/>
      <c r="AHT55" s="0"/>
      <c r="AHU55" s="0"/>
      <c r="AHV55" s="0"/>
      <c r="AHW55" s="0"/>
      <c r="AHX55" s="0"/>
      <c r="AHY55" s="0"/>
      <c r="AHZ55" s="0"/>
      <c r="AIA55" s="0"/>
      <c r="AIB55" s="0"/>
      <c r="AIC55" s="0"/>
      <c r="AID55" s="0"/>
      <c r="AIE55" s="0"/>
      <c r="AIF55" s="0"/>
      <c r="AIG55" s="0"/>
      <c r="AIH55" s="0"/>
      <c r="AII55" s="0"/>
      <c r="AIJ55" s="0"/>
      <c r="AIK55" s="0"/>
      <c r="AIL55" s="0"/>
      <c r="AIM55" s="0"/>
      <c r="AIN55" s="0"/>
      <c r="AIO55" s="0"/>
      <c r="AIP55" s="0"/>
      <c r="AIQ55" s="0"/>
      <c r="AIR55" s="0"/>
      <c r="AIS55" s="0"/>
      <c r="AIT55" s="0"/>
      <c r="AIU55" s="0"/>
      <c r="AIV55" s="0"/>
      <c r="AIW55" s="0"/>
      <c r="AIX55" s="0"/>
      <c r="AIY55" s="0"/>
      <c r="AIZ55" s="0"/>
      <c r="AJA55" s="0"/>
      <c r="AJB55" s="0"/>
      <c r="AJC55" s="0"/>
      <c r="AJD55" s="0"/>
      <c r="AJE55" s="0"/>
      <c r="AJF55" s="0"/>
      <c r="AJG55" s="0"/>
      <c r="AJH55" s="0"/>
      <c r="AJI55" s="0"/>
      <c r="AJJ55" s="0"/>
      <c r="AJK55" s="0"/>
      <c r="AJL55" s="0"/>
      <c r="AJM55" s="0"/>
      <c r="AJN55" s="0"/>
      <c r="AJO55" s="0"/>
      <c r="AJP55" s="0"/>
      <c r="AJQ55" s="0"/>
      <c r="AJR55" s="0"/>
      <c r="AJS55" s="0"/>
      <c r="AJT55" s="0"/>
      <c r="AJU55" s="0"/>
      <c r="AJV55" s="0"/>
      <c r="AJW55" s="0"/>
      <c r="AJX55" s="0"/>
      <c r="AJY55" s="0"/>
      <c r="AJZ55" s="0"/>
      <c r="AKA55" s="0"/>
      <c r="AKB55" s="0"/>
      <c r="AKC55" s="0"/>
      <c r="AKD55" s="0"/>
      <c r="AKE55" s="0"/>
      <c r="AKF55" s="0"/>
      <c r="AKG55" s="0"/>
      <c r="AKH55" s="0"/>
      <c r="AKI55" s="0"/>
      <c r="AKJ55" s="0"/>
      <c r="AKK55" s="0"/>
      <c r="AKL55" s="0"/>
      <c r="AKM55" s="0"/>
      <c r="AKN55" s="0"/>
      <c r="AKO55" s="0"/>
      <c r="AKP55" s="0"/>
      <c r="AKQ55" s="0"/>
      <c r="AKR55" s="0"/>
      <c r="AKS55" s="0"/>
      <c r="AKT55" s="0"/>
      <c r="AKU55" s="0"/>
      <c r="AKV55" s="0"/>
      <c r="AKW55" s="0"/>
      <c r="AKX55" s="0"/>
      <c r="AKY55" s="0"/>
      <c r="AKZ55" s="0"/>
      <c r="ALA55" s="0"/>
      <c r="ALB55" s="0"/>
      <c r="ALC55" s="0"/>
      <c r="ALD55" s="0"/>
      <c r="ALE55" s="0"/>
      <c r="ALF55" s="0"/>
      <c r="ALG55" s="0"/>
      <c r="ALH55" s="0"/>
      <c r="ALI55" s="0"/>
      <c r="ALJ55" s="0"/>
      <c r="ALK55" s="0"/>
      <c r="ALL55" s="0"/>
      <c r="ALM55" s="0"/>
      <c r="ALN55" s="0"/>
      <c r="ALO55" s="0"/>
      <c r="ALP55" s="0"/>
      <c r="ALQ55" s="0"/>
      <c r="ALR55" s="0"/>
      <c r="ALS55" s="0"/>
      <c r="ALT55" s="0"/>
      <c r="ALU55" s="0"/>
      <c r="ALV55" s="0"/>
      <c r="ALW55" s="0"/>
      <c r="ALX55" s="0"/>
      <c r="ALY55" s="0"/>
      <c r="ALZ55" s="0"/>
      <c r="AMA55" s="0"/>
      <c r="AMB55" s="0"/>
      <c r="AMC55" s="0"/>
      <c r="AMD55" s="0"/>
      <c r="AME55" s="0"/>
      <c r="AMF55" s="0"/>
      <c r="AMG55" s="0"/>
      <c r="AMH55" s="0"/>
      <c r="AMI55" s="0"/>
      <c r="AMJ55" s="0"/>
    </row>
    <row r="56" s="79" customFormat="true" ht="15" hidden="false" customHeight="false" outlineLevel="0" collapsed="false">
      <c r="A56" s="25" t="s">
        <v>85</v>
      </c>
      <c r="B56" s="74" t="n">
        <v>42134</v>
      </c>
      <c r="C56" s="75" t="n">
        <f aca="false">dw!C56</f>
        <v>3.57568105479791</v>
      </c>
      <c r="D56" s="28" t="s">
        <v>71</v>
      </c>
      <c r="E56" s="30" t="n">
        <v>0.694056641404069</v>
      </c>
      <c r="F56" s="30" t="n">
        <v>70.2</v>
      </c>
      <c r="G56" s="30" t="n">
        <v>0.98868467436477</v>
      </c>
      <c r="H56" s="76" t="n">
        <f aca="false">(dw!K56*100)/dw!$AB56</f>
        <v>0.172335304634454</v>
      </c>
      <c r="I56" s="76" t="n">
        <f aca="false">(dw!L56*100)/dw!$AB56</f>
        <v>0.323947699342298</v>
      </c>
      <c r="J56" s="76" t="n">
        <f aca="false">(dw!M56*100)/dw!$AB56</f>
        <v>0.408660914000744</v>
      </c>
      <c r="K56" s="76" t="n">
        <f aca="false">(dw!N56*100)/dw!$AB56</f>
        <v>0.149017433124985</v>
      </c>
      <c r="L56" s="76" t="n">
        <f aca="false">(dw!O56*100)/dw!$AB56</f>
        <v>0.0195529724352737</v>
      </c>
      <c r="M56" s="76" t="n">
        <f aca="false">(dw!P56*100)/dw!$AB56</f>
        <v>13.9110593873235</v>
      </c>
      <c r="N56" s="76" t="n">
        <f aca="false">(dw!Q56*100)/dw!$AB56</f>
        <v>0</v>
      </c>
      <c r="O56" s="76" t="n">
        <f aca="false">(dw!R56*100)/dw!$AB56</f>
        <v>2.96536002573108</v>
      </c>
      <c r="P56" s="76" t="n">
        <f aca="false">(dw!S56*100)/dw!$AB56</f>
        <v>16.9799426816525</v>
      </c>
      <c r="Q56" s="76" t="n">
        <f aca="false">(dw!T56*100)/dw!$AB56</f>
        <v>5.92710979948411</v>
      </c>
      <c r="R56" s="76" t="n">
        <f aca="false">(dw!U56*100)/dw!$AB56</f>
        <v>0</v>
      </c>
      <c r="S56" s="76" t="n">
        <f aca="false">(dw!V56*100)/dw!$AB56</f>
        <v>0</v>
      </c>
      <c r="T56" s="76" t="n">
        <f aca="false">(dw!W56*100)/dw!$AB56</f>
        <v>0.606682339088536</v>
      </c>
      <c r="U56" s="76" t="n">
        <f aca="false">(dw!X56*100)/dw!$AB56</f>
        <v>47.5292737723608</v>
      </c>
      <c r="V56" s="76" t="n">
        <f aca="false">(dw!Y56*100)/dw!$AB56</f>
        <v>0.494379286269809</v>
      </c>
      <c r="W56" s="76" t="n">
        <f aca="false">(dw!Z56*100)/dw!$AB56</f>
        <v>8.81937589930475</v>
      </c>
      <c r="X56" s="76" t="n">
        <f aca="false">(dw!AA56*100)/dw!$AB56</f>
        <v>1.69330248524714</v>
      </c>
      <c r="Y56" s="76" t="n">
        <f aca="false">SUM(H56:X56)</f>
        <v>100</v>
      </c>
      <c r="Z56" s="77" t="n">
        <f aca="false">SUM(H56:L56)</f>
        <v>1.07351432353775</v>
      </c>
      <c r="AA56" s="77" t="n">
        <f aca="false">SUM(M56:R56)</f>
        <v>39.7834718941912</v>
      </c>
      <c r="AB56" s="77" t="n">
        <f aca="false">(I56)/(H56+I56)</f>
        <v>0.652747921541703</v>
      </c>
      <c r="AC56" s="77" t="n">
        <f aca="false">U56/(Z56+U56)</f>
        <v>0.977912495031775</v>
      </c>
      <c r="AD56" s="77" t="n">
        <f aca="false">U56/(U56+AA56)</f>
        <v>0.544356650446837</v>
      </c>
      <c r="AE56" s="77" t="n">
        <f aca="false">Z56/(Z56+AA56)</f>
        <v>0.0262749268342247</v>
      </c>
      <c r="AF56" s="77" t="n">
        <f aca="false">(H56+I56)/(H56+I56+V56)</f>
        <v>0.500960830812723</v>
      </c>
      <c r="AG56" s="77" t="n">
        <f aca="false">(H56)/V56</f>
        <v>0.348589250036664</v>
      </c>
      <c r="AH56" s="77" t="n">
        <f aca="false">(H56+I56)/(V56+U56)</f>
        <v>0.0103341368756528</v>
      </c>
    </row>
    <row r="57" customFormat="false" ht="15" hidden="false" customHeight="false" outlineLevel="0" collapsed="false">
      <c r="A57" s="38" t="s">
        <v>86</v>
      </c>
      <c r="B57" s="78" t="n">
        <v>42178</v>
      </c>
      <c r="C57" s="75" t="n">
        <f aca="false">dw!C57</f>
        <v>7.01369863013699</v>
      </c>
      <c r="D57" s="28" t="s">
        <v>71</v>
      </c>
      <c r="E57" s="39"/>
      <c r="F57" s="39"/>
      <c r="G57" s="40"/>
      <c r="H57" s="76" t="n">
        <f aca="false">(dw!K57*100)/dw!$AB57</f>
        <v>4.34206617516412</v>
      </c>
      <c r="I57" s="76" t="n">
        <f aca="false">(dw!L57*100)/dw!$AB57</f>
        <v>3.3781113445388</v>
      </c>
      <c r="J57" s="76" t="n">
        <f aca="false">(dw!M57*100)/dw!$AB57</f>
        <v>11.216537554143</v>
      </c>
      <c r="K57" s="76" t="n">
        <f aca="false">(dw!N57*100)/dw!$AB57</f>
        <v>4.54395064119403</v>
      </c>
      <c r="L57" s="76" t="n">
        <f aca="false">(dw!O57*100)/dw!$AB57</f>
        <v>0</v>
      </c>
      <c r="M57" s="76" t="n">
        <f aca="false">(dw!P57*100)/dw!$AB57</f>
        <v>12.8109885731425</v>
      </c>
      <c r="N57" s="76" t="n">
        <f aca="false">(dw!Q57*100)/dw!$AB57</f>
        <v>0</v>
      </c>
      <c r="O57" s="76" t="n">
        <f aca="false">(dw!R57*100)/dw!$AB57</f>
        <v>17.9723902583608</v>
      </c>
      <c r="P57" s="76" t="n">
        <f aca="false">(dw!S57*100)/dw!$AB57</f>
        <v>6.3908234356003</v>
      </c>
      <c r="Q57" s="76" t="n">
        <f aca="false">(dw!T57*100)/dw!$AB57</f>
        <v>8.31478023971588</v>
      </c>
      <c r="R57" s="76" t="n">
        <f aca="false">(dw!U57*100)/dw!$AB57</f>
        <v>0</v>
      </c>
      <c r="S57" s="76" t="n">
        <f aca="false">(dw!V57*100)/dw!$AB57</f>
        <v>0</v>
      </c>
      <c r="T57" s="76" t="n">
        <f aca="false">(dw!W57*100)/dw!$AB57</f>
        <v>3.68183509962031</v>
      </c>
      <c r="U57" s="76" t="n">
        <f aca="false">(dw!X57*100)/dw!$AB57</f>
        <v>17.7140341997569</v>
      </c>
      <c r="V57" s="76" t="n">
        <f aca="false">(dw!Y57*100)/dw!$AB57</f>
        <v>1.66799527273507</v>
      </c>
      <c r="W57" s="76" t="n">
        <f aca="false">(dw!Z57*100)/dw!$AB57</f>
        <v>7.96648720602834</v>
      </c>
      <c r="X57" s="76" t="n">
        <f aca="false">(dw!AA57*100)/dw!$AB57</f>
        <v>0</v>
      </c>
      <c r="Y57" s="76" t="n">
        <f aca="false">SUM(H57:X57)</f>
        <v>100</v>
      </c>
      <c r="Z57" s="77" t="n">
        <f aca="false">SUM(H57:L57)</f>
        <v>23.48066571504</v>
      </c>
      <c r="AA57" s="77" t="n">
        <f aca="false">SUM(M57:R57)</f>
        <v>45.4889825068194</v>
      </c>
      <c r="AB57" s="77" t="n">
        <f aca="false">(I57)/(H57+I57)</f>
        <v>0.437569127901193</v>
      </c>
      <c r="AC57" s="77" t="n">
        <f aca="false">U57/(Z57+U57)</f>
        <v>0.430007603803277</v>
      </c>
      <c r="AD57" s="77" t="n">
        <f aca="false">U57/(U57+AA57)</f>
        <v>0.280271973124247</v>
      </c>
      <c r="AE57" s="77" t="n">
        <f aca="false">Z57/(Z57+AA57)</f>
        <v>0.340449260223977</v>
      </c>
      <c r="AF57" s="77" t="n">
        <f aca="false">(H57+I57)/(H57+I57+V57)</f>
        <v>0.822330147770756</v>
      </c>
      <c r="AG57" s="77" t="n">
        <f aca="false">(H57)/V57</f>
        <v>2.60316455696202</v>
      </c>
      <c r="AH57" s="77" t="n">
        <f aca="false">(H57+I57)/(V57+U57)</f>
        <v>0.398316261496755</v>
      </c>
      <c r="AI57" s="0"/>
      <c r="AJ57" s="0"/>
      <c r="AK57" s="0"/>
      <c r="AL57" s="0"/>
      <c r="AM57" s="0"/>
      <c r="AN57" s="0"/>
      <c r="AO57" s="0"/>
      <c r="AP57" s="0"/>
      <c r="AQ57" s="0"/>
      <c r="AR57" s="0"/>
      <c r="AS57" s="0"/>
      <c r="AT57" s="0"/>
      <c r="AU57" s="0"/>
      <c r="AV57" s="0"/>
      <c r="AW57" s="0"/>
      <c r="AX57" s="0"/>
      <c r="AY57" s="0"/>
      <c r="AZ57" s="0"/>
      <c r="BA57" s="0"/>
      <c r="BB57" s="0"/>
      <c r="BC57" s="0"/>
      <c r="BD57" s="0"/>
      <c r="BE57" s="0"/>
      <c r="BF57" s="0"/>
      <c r="BG57" s="0"/>
      <c r="BH57" s="0"/>
      <c r="BI57" s="0"/>
      <c r="BJ57" s="0"/>
      <c r="BK57" s="0"/>
      <c r="BL57" s="0"/>
      <c r="BM57" s="0"/>
      <c r="BN57" s="0"/>
      <c r="BO57" s="0"/>
      <c r="BP57" s="0"/>
      <c r="BQ57" s="0"/>
      <c r="BR57" s="0"/>
      <c r="BS57" s="0"/>
      <c r="BT57" s="0"/>
      <c r="BU57" s="0"/>
      <c r="BV57" s="0"/>
      <c r="BW57" s="0"/>
      <c r="BX57" s="0"/>
      <c r="BY57" s="0"/>
      <c r="BZ57" s="0"/>
      <c r="CA57" s="0"/>
      <c r="CB57" s="0"/>
      <c r="CC57" s="0"/>
      <c r="CD57" s="0"/>
      <c r="CE57" s="0"/>
      <c r="CF57" s="0"/>
      <c r="CG57" s="0"/>
      <c r="CH57" s="0"/>
      <c r="CI57" s="0"/>
      <c r="CJ57" s="0"/>
      <c r="CK57" s="0"/>
      <c r="CL57" s="0"/>
      <c r="CM57" s="0"/>
      <c r="CN57" s="0"/>
      <c r="CO57" s="0"/>
      <c r="CP57" s="0"/>
      <c r="CQ57" s="0"/>
      <c r="CR57" s="0"/>
      <c r="CS57" s="0"/>
      <c r="CT57" s="0"/>
      <c r="CU57" s="0"/>
      <c r="CV57" s="0"/>
      <c r="CW57" s="0"/>
      <c r="CX57" s="0"/>
      <c r="CY57" s="0"/>
      <c r="CZ57" s="0"/>
      <c r="DA57" s="0"/>
      <c r="DB57" s="0"/>
      <c r="DC57" s="0"/>
      <c r="DD57" s="0"/>
      <c r="DE57" s="0"/>
      <c r="DF57" s="0"/>
      <c r="DG57" s="0"/>
      <c r="DH57" s="0"/>
      <c r="DI57" s="0"/>
      <c r="DJ57" s="0"/>
      <c r="DK57" s="0"/>
      <c r="DL57" s="0"/>
      <c r="DM57" s="0"/>
      <c r="DN57" s="0"/>
      <c r="DO57" s="0"/>
      <c r="DP57" s="0"/>
      <c r="DQ57" s="0"/>
      <c r="DR57" s="0"/>
      <c r="DS57" s="0"/>
      <c r="DT57" s="0"/>
      <c r="DU57" s="0"/>
      <c r="DV57" s="0"/>
      <c r="DW57" s="0"/>
      <c r="DX57" s="0"/>
      <c r="DY57" s="0"/>
      <c r="DZ57" s="0"/>
      <c r="EA57" s="0"/>
      <c r="EB57" s="0"/>
      <c r="EC57" s="0"/>
      <c r="ED57" s="0"/>
      <c r="EE57" s="0"/>
      <c r="EF57" s="0"/>
      <c r="EG57" s="0"/>
      <c r="EH57" s="0"/>
      <c r="EI57" s="0"/>
      <c r="EJ57" s="0"/>
      <c r="EK57" s="0"/>
      <c r="EL57" s="0"/>
      <c r="EM57" s="0"/>
      <c r="EN57" s="0"/>
      <c r="EO57" s="0"/>
      <c r="EP57" s="0"/>
      <c r="EQ57" s="0"/>
      <c r="ER57" s="0"/>
      <c r="ES57" s="0"/>
      <c r="ET57" s="0"/>
      <c r="EU57" s="0"/>
      <c r="EV57" s="0"/>
      <c r="EW57" s="0"/>
      <c r="EX57" s="0"/>
      <c r="EY57" s="0"/>
      <c r="EZ57" s="0"/>
      <c r="FA57" s="0"/>
      <c r="FB57" s="0"/>
      <c r="FC57" s="0"/>
      <c r="FD57" s="0"/>
      <c r="FE57" s="0"/>
      <c r="FF57" s="0"/>
      <c r="FG57" s="0"/>
      <c r="FH57" s="0"/>
      <c r="FI57" s="0"/>
      <c r="FJ57" s="0"/>
      <c r="FK57" s="0"/>
      <c r="FL57" s="0"/>
      <c r="FM57" s="0"/>
      <c r="FN57" s="0"/>
      <c r="FO57" s="0"/>
      <c r="FP57" s="0"/>
      <c r="FQ57" s="0"/>
      <c r="FR57" s="0"/>
      <c r="FS57" s="0"/>
      <c r="FT57" s="0"/>
      <c r="FU57" s="0"/>
      <c r="FV57" s="0"/>
      <c r="FW57" s="0"/>
      <c r="FX57" s="0"/>
      <c r="FY57" s="0"/>
      <c r="FZ57" s="0"/>
      <c r="GA57" s="0"/>
      <c r="GB57" s="0"/>
      <c r="GC57" s="0"/>
      <c r="GD57" s="0"/>
      <c r="GE57" s="0"/>
      <c r="GF57" s="0"/>
      <c r="GG57" s="0"/>
      <c r="GH57" s="0"/>
      <c r="GI57" s="0"/>
      <c r="GJ57" s="0"/>
      <c r="GK57" s="0"/>
      <c r="GL57" s="0"/>
      <c r="GM57" s="0"/>
      <c r="GN57" s="0"/>
      <c r="GO57" s="0"/>
      <c r="GP57" s="0"/>
      <c r="GQ57" s="0"/>
      <c r="GR57" s="0"/>
      <c r="GS57" s="0"/>
      <c r="GT57" s="0"/>
      <c r="GU57" s="0"/>
      <c r="GV57" s="0"/>
      <c r="GW57" s="0"/>
      <c r="GX57" s="0"/>
      <c r="GY57" s="0"/>
      <c r="GZ57" s="0"/>
      <c r="HA57" s="0"/>
      <c r="HB57" s="0"/>
      <c r="HC57" s="0"/>
      <c r="HD57" s="0"/>
      <c r="HE57" s="0"/>
      <c r="HF57" s="0"/>
      <c r="HG57" s="0"/>
      <c r="HH57" s="0"/>
      <c r="HI57" s="0"/>
      <c r="HJ57" s="0"/>
      <c r="HK57" s="0"/>
      <c r="HL57" s="0"/>
      <c r="HM57" s="0"/>
      <c r="HN57" s="0"/>
      <c r="HO57" s="0"/>
      <c r="HP57" s="0"/>
      <c r="HQ57" s="0"/>
      <c r="HR57" s="0"/>
      <c r="HS57" s="0"/>
      <c r="HT57" s="0"/>
      <c r="HU57" s="0"/>
      <c r="HV57" s="0"/>
      <c r="HW57" s="0"/>
      <c r="HX57" s="0"/>
      <c r="HY57" s="0"/>
      <c r="HZ57" s="0"/>
      <c r="IA57" s="0"/>
      <c r="IB57" s="0"/>
      <c r="IC57" s="0"/>
      <c r="ID57" s="0"/>
      <c r="IE57" s="0"/>
      <c r="IF57" s="0"/>
      <c r="IG57" s="0"/>
      <c r="IH57" s="0"/>
      <c r="II57" s="0"/>
      <c r="IJ57" s="0"/>
      <c r="IK57" s="0"/>
      <c r="IL57" s="0"/>
      <c r="IM57" s="0"/>
      <c r="IN57" s="0"/>
      <c r="IO57" s="0"/>
      <c r="IP57" s="0"/>
      <c r="IQ57" s="0"/>
      <c r="IR57" s="0"/>
      <c r="IS57" s="0"/>
      <c r="IT57" s="0"/>
      <c r="IU57" s="0"/>
      <c r="IV57" s="0"/>
      <c r="IW57" s="0"/>
      <c r="IX57" s="0"/>
      <c r="IY57" s="0"/>
      <c r="IZ57" s="0"/>
      <c r="JA57" s="0"/>
      <c r="JB57" s="0"/>
      <c r="JC57" s="0"/>
      <c r="JD57" s="0"/>
      <c r="JE57" s="0"/>
      <c r="JF57" s="0"/>
      <c r="JG57" s="0"/>
      <c r="JH57" s="0"/>
      <c r="JI57" s="0"/>
      <c r="JJ57" s="0"/>
      <c r="JK57" s="0"/>
      <c r="JL57" s="0"/>
      <c r="JM57" s="0"/>
      <c r="JN57" s="0"/>
      <c r="JO57" s="0"/>
      <c r="JP57" s="0"/>
      <c r="JQ57" s="0"/>
      <c r="JR57" s="0"/>
      <c r="JS57" s="0"/>
      <c r="JT57" s="0"/>
      <c r="JU57" s="0"/>
      <c r="JV57" s="0"/>
      <c r="JW57" s="0"/>
      <c r="JX57" s="0"/>
      <c r="JY57" s="0"/>
      <c r="JZ57" s="0"/>
      <c r="KA57" s="0"/>
      <c r="KB57" s="0"/>
      <c r="KC57" s="0"/>
      <c r="KD57" s="0"/>
      <c r="KE57" s="0"/>
      <c r="KF57" s="0"/>
      <c r="KG57" s="0"/>
      <c r="KH57" s="0"/>
      <c r="KI57" s="0"/>
      <c r="KJ57" s="0"/>
      <c r="KK57" s="0"/>
      <c r="KL57" s="0"/>
      <c r="KM57" s="0"/>
      <c r="KN57" s="0"/>
      <c r="KO57" s="0"/>
      <c r="KP57" s="0"/>
      <c r="KQ57" s="0"/>
      <c r="KR57" s="0"/>
      <c r="KS57" s="0"/>
      <c r="KT57" s="0"/>
      <c r="KU57" s="0"/>
      <c r="KV57" s="0"/>
      <c r="KW57" s="0"/>
      <c r="KX57" s="0"/>
      <c r="KY57" s="0"/>
      <c r="KZ57" s="0"/>
      <c r="LA57" s="0"/>
      <c r="LB57" s="0"/>
      <c r="LC57" s="0"/>
      <c r="LD57" s="0"/>
      <c r="LE57" s="0"/>
      <c r="LF57" s="0"/>
      <c r="LG57" s="0"/>
      <c r="LH57" s="0"/>
      <c r="LI57" s="0"/>
      <c r="LJ57" s="0"/>
      <c r="LK57" s="0"/>
      <c r="LL57" s="0"/>
      <c r="LM57" s="0"/>
      <c r="LN57" s="0"/>
      <c r="LO57" s="0"/>
      <c r="LP57" s="0"/>
      <c r="LQ57" s="0"/>
      <c r="LR57" s="0"/>
      <c r="LS57" s="0"/>
      <c r="LT57" s="0"/>
      <c r="LU57" s="0"/>
      <c r="LV57" s="0"/>
      <c r="LW57" s="0"/>
      <c r="LX57" s="0"/>
      <c r="LY57" s="0"/>
      <c r="LZ57" s="0"/>
      <c r="MA57" s="0"/>
      <c r="MB57" s="0"/>
      <c r="MC57" s="0"/>
      <c r="MD57" s="0"/>
      <c r="ME57" s="0"/>
      <c r="MF57" s="0"/>
      <c r="MG57" s="0"/>
      <c r="MH57" s="0"/>
      <c r="MI57" s="0"/>
      <c r="MJ57" s="0"/>
      <c r="MK57" s="0"/>
      <c r="ML57" s="0"/>
      <c r="MM57" s="0"/>
      <c r="MN57" s="0"/>
      <c r="MO57" s="0"/>
      <c r="MP57" s="0"/>
      <c r="MQ57" s="0"/>
      <c r="MR57" s="0"/>
      <c r="MS57" s="0"/>
      <c r="MT57" s="0"/>
      <c r="MU57" s="0"/>
      <c r="MV57" s="0"/>
      <c r="MW57" s="0"/>
      <c r="MX57" s="0"/>
      <c r="MY57" s="0"/>
      <c r="MZ57" s="0"/>
      <c r="NA57" s="0"/>
      <c r="NB57" s="0"/>
      <c r="NC57" s="0"/>
      <c r="ND57" s="0"/>
      <c r="NE57" s="0"/>
      <c r="NF57" s="0"/>
      <c r="NG57" s="0"/>
      <c r="NH57" s="0"/>
      <c r="NI57" s="0"/>
      <c r="NJ57" s="0"/>
      <c r="NK57" s="0"/>
      <c r="NL57" s="0"/>
      <c r="NM57" s="0"/>
      <c r="NN57" s="0"/>
      <c r="NO57" s="0"/>
      <c r="NP57" s="0"/>
      <c r="NQ57" s="0"/>
      <c r="NR57" s="0"/>
      <c r="NS57" s="0"/>
      <c r="NT57" s="0"/>
      <c r="NU57" s="0"/>
      <c r="NV57" s="0"/>
      <c r="NW57" s="0"/>
      <c r="NX57" s="0"/>
      <c r="NY57" s="0"/>
      <c r="NZ57" s="0"/>
      <c r="OA57" s="0"/>
      <c r="OB57" s="0"/>
      <c r="OC57" s="0"/>
      <c r="OD57" s="0"/>
      <c r="OE57" s="0"/>
      <c r="OF57" s="0"/>
      <c r="OG57" s="0"/>
      <c r="OH57" s="0"/>
      <c r="OI57" s="0"/>
      <c r="OJ57" s="0"/>
      <c r="OK57" s="0"/>
      <c r="OL57" s="0"/>
      <c r="OM57" s="0"/>
      <c r="ON57" s="0"/>
      <c r="OO57" s="0"/>
      <c r="OP57" s="0"/>
      <c r="OQ57" s="0"/>
      <c r="OR57" s="0"/>
      <c r="OS57" s="0"/>
      <c r="OT57" s="0"/>
      <c r="OU57" s="0"/>
      <c r="OV57" s="0"/>
      <c r="OW57" s="0"/>
      <c r="OX57" s="0"/>
      <c r="OY57" s="0"/>
      <c r="OZ57" s="0"/>
      <c r="PA57" s="0"/>
      <c r="PB57" s="0"/>
      <c r="PC57" s="0"/>
      <c r="PD57" s="0"/>
      <c r="PE57" s="0"/>
      <c r="PF57" s="0"/>
      <c r="PG57" s="0"/>
      <c r="PH57" s="0"/>
      <c r="PI57" s="0"/>
      <c r="PJ57" s="0"/>
      <c r="PK57" s="0"/>
      <c r="PL57" s="0"/>
      <c r="PM57" s="0"/>
      <c r="PN57" s="0"/>
      <c r="PO57" s="0"/>
      <c r="PP57" s="0"/>
      <c r="PQ57" s="0"/>
      <c r="PR57" s="0"/>
      <c r="PS57" s="0"/>
      <c r="PT57" s="0"/>
      <c r="PU57" s="0"/>
      <c r="PV57" s="0"/>
      <c r="PW57" s="0"/>
      <c r="PX57" s="0"/>
      <c r="PY57" s="0"/>
      <c r="PZ57" s="0"/>
      <c r="QA57" s="0"/>
      <c r="QB57" s="0"/>
      <c r="QC57" s="0"/>
      <c r="QD57" s="0"/>
      <c r="QE57" s="0"/>
      <c r="QF57" s="0"/>
      <c r="QG57" s="0"/>
      <c r="QH57" s="0"/>
      <c r="QI57" s="0"/>
      <c r="QJ57" s="0"/>
      <c r="QK57" s="0"/>
      <c r="QL57" s="0"/>
      <c r="QM57" s="0"/>
      <c r="QN57" s="0"/>
      <c r="QO57" s="0"/>
      <c r="QP57" s="0"/>
      <c r="QQ57" s="0"/>
      <c r="QR57" s="0"/>
      <c r="QS57" s="0"/>
      <c r="QT57" s="0"/>
      <c r="QU57" s="0"/>
      <c r="QV57" s="0"/>
      <c r="QW57" s="0"/>
      <c r="QX57" s="0"/>
      <c r="QY57" s="0"/>
      <c r="QZ57" s="0"/>
      <c r="RA57" s="0"/>
      <c r="RB57" s="0"/>
      <c r="RC57" s="0"/>
      <c r="RD57" s="0"/>
      <c r="RE57" s="0"/>
      <c r="RF57" s="0"/>
      <c r="RG57" s="0"/>
      <c r="RH57" s="0"/>
      <c r="RI57" s="0"/>
      <c r="RJ57" s="0"/>
      <c r="RK57" s="0"/>
      <c r="RL57" s="0"/>
      <c r="RM57" s="0"/>
      <c r="RN57" s="0"/>
      <c r="RO57" s="0"/>
      <c r="RP57" s="0"/>
      <c r="RQ57" s="0"/>
      <c r="RR57" s="0"/>
      <c r="RS57" s="0"/>
      <c r="RT57" s="0"/>
      <c r="RU57" s="0"/>
      <c r="RV57" s="0"/>
      <c r="RW57" s="0"/>
      <c r="RX57" s="0"/>
      <c r="RY57" s="0"/>
      <c r="RZ57" s="0"/>
      <c r="SA57" s="0"/>
      <c r="SB57" s="0"/>
      <c r="SC57" s="0"/>
      <c r="SD57" s="0"/>
      <c r="SE57" s="0"/>
      <c r="SF57" s="0"/>
      <c r="SG57" s="0"/>
      <c r="SH57" s="0"/>
      <c r="SI57" s="0"/>
      <c r="SJ57" s="0"/>
      <c r="SK57" s="0"/>
      <c r="SL57" s="0"/>
      <c r="SM57" s="0"/>
      <c r="SN57" s="0"/>
      <c r="SO57" s="0"/>
      <c r="SP57" s="0"/>
      <c r="SQ57" s="0"/>
      <c r="SR57" s="0"/>
      <c r="SS57" s="0"/>
      <c r="ST57" s="0"/>
      <c r="SU57" s="0"/>
      <c r="SV57" s="0"/>
      <c r="SW57" s="0"/>
      <c r="SX57" s="0"/>
      <c r="SY57" s="0"/>
      <c r="SZ57" s="0"/>
      <c r="TA57" s="0"/>
      <c r="TB57" s="0"/>
      <c r="TC57" s="0"/>
      <c r="TD57" s="0"/>
      <c r="TE57" s="0"/>
      <c r="TF57" s="0"/>
      <c r="TG57" s="0"/>
      <c r="TH57" s="0"/>
      <c r="TI57" s="0"/>
      <c r="TJ57" s="0"/>
      <c r="TK57" s="0"/>
      <c r="TL57" s="0"/>
      <c r="TM57" s="0"/>
      <c r="TN57" s="0"/>
      <c r="TO57" s="0"/>
      <c r="TP57" s="0"/>
      <c r="TQ57" s="0"/>
      <c r="TR57" s="0"/>
      <c r="TS57" s="0"/>
      <c r="TT57" s="0"/>
      <c r="TU57" s="0"/>
      <c r="TV57" s="0"/>
      <c r="TW57" s="0"/>
      <c r="TX57" s="0"/>
      <c r="TY57" s="0"/>
      <c r="TZ57" s="0"/>
      <c r="UA57" s="0"/>
      <c r="UB57" s="0"/>
      <c r="UC57" s="0"/>
      <c r="UD57" s="0"/>
      <c r="UE57" s="0"/>
      <c r="UF57" s="0"/>
      <c r="UG57" s="0"/>
      <c r="UH57" s="0"/>
      <c r="UI57" s="0"/>
      <c r="UJ57" s="0"/>
      <c r="UK57" s="0"/>
      <c r="UL57" s="0"/>
      <c r="UM57" s="0"/>
      <c r="UN57" s="0"/>
      <c r="UO57" s="0"/>
      <c r="UP57" s="0"/>
      <c r="UQ57" s="0"/>
      <c r="UR57" s="0"/>
      <c r="US57" s="0"/>
      <c r="UT57" s="0"/>
      <c r="UU57" s="0"/>
      <c r="UV57" s="0"/>
      <c r="UW57" s="0"/>
      <c r="UX57" s="0"/>
      <c r="UY57" s="0"/>
      <c r="UZ57" s="0"/>
      <c r="VA57" s="0"/>
      <c r="VB57" s="0"/>
      <c r="VC57" s="0"/>
      <c r="VD57" s="0"/>
      <c r="VE57" s="0"/>
      <c r="VF57" s="0"/>
      <c r="VG57" s="0"/>
      <c r="VH57" s="0"/>
      <c r="VI57" s="0"/>
      <c r="VJ57" s="0"/>
      <c r="VK57" s="0"/>
      <c r="VL57" s="0"/>
      <c r="VM57" s="0"/>
      <c r="VN57" s="0"/>
      <c r="VO57" s="0"/>
      <c r="VP57" s="0"/>
      <c r="VQ57" s="0"/>
      <c r="VR57" s="0"/>
      <c r="VS57" s="0"/>
      <c r="VT57" s="0"/>
      <c r="VU57" s="0"/>
      <c r="VV57" s="0"/>
      <c r="VW57" s="0"/>
      <c r="VX57" s="0"/>
      <c r="VY57" s="0"/>
      <c r="VZ57" s="0"/>
      <c r="WA57" s="0"/>
      <c r="WB57" s="0"/>
      <c r="WC57" s="0"/>
      <c r="WD57" s="0"/>
      <c r="WE57" s="0"/>
      <c r="WF57" s="0"/>
      <c r="WG57" s="0"/>
      <c r="WH57" s="0"/>
      <c r="WI57" s="0"/>
      <c r="WJ57" s="0"/>
      <c r="WK57" s="0"/>
      <c r="WL57" s="0"/>
      <c r="WM57" s="0"/>
      <c r="WN57" s="0"/>
      <c r="WO57" s="0"/>
      <c r="WP57" s="0"/>
      <c r="WQ57" s="0"/>
      <c r="WR57" s="0"/>
      <c r="WS57" s="0"/>
      <c r="WT57" s="0"/>
      <c r="WU57" s="0"/>
      <c r="WV57" s="0"/>
      <c r="WW57" s="0"/>
      <c r="WX57" s="0"/>
      <c r="WY57" s="0"/>
      <c r="WZ57" s="0"/>
      <c r="XA57" s="0"/>
      <c r="XB57" s="0"/>
      <c r="XC57" s="0"/>
      <c r="XD57" s="0"/>
      <c r="XE57" s="0"/>
      <c r="XF57" s="0"/>
      <c r="XG57" s="0"/>
      <c r="XH57" s="0"/>
      <c r="XI57" s="0"/>
      <c r="XJ57" s="0"/>
      <c r="XK57" s="0"/>
      <c r="XL57" s="0"/>
      <c r="XM57" s="0"/>
      <c r="XN57" s="0"/>
      <c r="XO57" s="0"/>
      <c r="XP57" s="0"/>
      <c r="XQ57" s="0"/>
      <c r="XR57" s="0"/>
      <c r="XS57" s="0"/>
      <c r="XT57" s="0"/>
      <c r="XU57" s="0"/>
      <c r="XV57" s="0"/>
      <c r="XW57" s="0"/>
      <c r="XX57" s="0"/>
      <c r="XY57" s="0"/>
      <c r="XZ57" s="0"/>
      <c r="YA57" s="0"/>
      <c r="YB57" s="0"/>
      <c r="YC57" s="0"/>
      <c r="YD57" s="0"/>
      <c r="YE57" s="0"/>
      <c r="YF57" s="0"/>
      <c r="YG57" s="0"/>
      <c r="YH57" s="0"/>
      <c r="YI57" s="0"/>
      <c r="YJ57" s="0"/>
      <c r="YK57" s="0"/>
      <c r="YL57" s="0"/>
      <c r="YM57" s="0"/>
      <c r="YN57" s="0"/>
      <c r="YO57" s="0"/>
      <c r="YP57" s="0"/>
      <c r="YQ57" s="0"/>
      <c r="YR57" s="0"/>
      <c r="YS57" s="0"/>
      <c r="YT57" s="0"/>
      <c r="YU57" s="0"/>
      <c r="YV57" s="0"/>
      <c r="YW57" s="0"/>
      <c r="YX57" s="0"/>
      <c r="YY57" s="0"/>
      <c r="YZ57" s="0"/>
      <c r="ZA57" s="0"/>
      <c r="ZB57" s="0"/>
      <c r="ZC57" s="0"/>
      <c r="ZD57" s="0"/>
      <c r="ZE57" s="0"/>
      <c r="ZF57" s="0"/>
      <c r="ZG57" s="0"/>
      <c r="ZH57" s="0"/>
      <c r="ZI57" s="0"/>
      <c r="ZJ57" s="0"/>
      <c r="ZK57" s="0"/>
      <c r="ZL57" s="0"/>
      <c r="ZM57" s="0"/>
      <c r="ZN57" s="0"/>
      <c r="ZO57" s="0"/>
      <c r="ZP57" s="0"/>
      <c r="ZQ57" s="0"/>
      <c r="ZR57" s="0"/>
      <c r="ZS57" s="0"/>
      <c r="ZT57" s="0"/>
      <c r="ZU57" s="0"/>
      <c r="ZV57" s="0"/>
      <c r="ZW57" s="0"/>
      <c r="ZX57" s="0"/>
      <c r="ZY57" s="0"/>
      <c r="ZZ57" s="0"/>
      <c r="AAA57" s="0"/>
      <c r="AAB57" s="0"/>
      <c r="AAC57" s="0"/>
      <c r="AAD57" s="0"/>
      <c r="AAE57" s="0"/>
      <c r="AAF57" s="0"/>
      <c r="AAG57" s="0"/>
      <c r="AAH57" s="0"/>
      <c r="AAI57" s="0"/>
      <c r="AAJ57" s="0"/>
      <c r="AAK57" s="0"/>
      <c r="AAL57" s="0"/>
      <c r="AAM57" s="0"/>
      <c r="AAN57" s="0"/>
      <c r="AAO57" s="0"/>
      <c r="AAP57" s="0"/>
      <c r="AAQ57" s="0"/>
      <c r="AAR57" s="0"/>
      <c r="AAS57" s="0"/>
      <c r="AAT57" s="0"/>
      <c r="AAU57" s="0"/>
      <c r="AAV57" s="0"/>
      <c r="AAW57" s="0"/>
      <c r="AAX57" s="0"/>
      <c r="AAY57" s="0"/>
      <c r="AAZ57" s="0"/>
      <c r="ABA57" s="0"/>
      <c r="ABB57" s="0"/>
      <c r="ABC57" s="0"/>
      <c r="ABD57" s="0"/>
      <c r="ABE57" s="0"/>
      <c r="ABF57" s="0"/>
      <c r="ABG57" s="0"/>
      <c r="ABH57" s="0"/>
      <c r="ABI57" s="0"/>
      <c r="ABJ57" s="0"/>
      <c r="ABK57" s="0"/>
      <c r="ABL57" s="0"/>
      <c r="ABM57" s="0"/>
      <c r="ABN57" s="0"/>
      <c r="ABO57" s="0"/>
      <c r="ABP57" s="0"/>
      <c r="ABQ57" s="0"/>
      <c r="ABR57" s="0"/>
      <c r="ABS57" s="0"/>
      <c r="ABT57" s="0"/>
      <c r="ABU57" s="0"/>
      <c r="ABV57" s="0"/>
      <c r="ABW57" s="0"/>
      <c r="ABX57" s="0"/>
      <c r="ABY57" s="0"/>
      <c r="ABZ57" s="0"/>
      <c r="ACA57" s="0"/>
      <c r="ACB57" s="0"/>
      <c r="ACC57" s="0"/>
      <c r="ACD57" s="0"/>
      <c r="ACE57" s="0"/>
      <c r="ACF57" s="0"/>
      <c r="ACG57" s="0"/>
      <c r="ACH57" s="0"/>
      <c r="ACI57" s="0"/>
      <c r="ACJ57" s="0"/>
      <c r="ACK57" s="0"/>
      <c r="ACL57" s="0"/>
      <c r="ACM57" s="0"/>
      <c r="ACN57" s="0"/>
      <c r="ACO57" s="0"/>
      <c r="ACP57" s="0"/>
      <c r="ACQ57" s="0"/>
      <c r="ACR57" s="0"/>
      <c r="ACS57" s="0"/>
      <c r="ACT57" s="0"/>
      <c r="ACU57" s="0"/>
      <c r="ACV57" s="0"/>
      <c r="ACW57" s="0"/>
      <c r="ACX57" s="0"/>
      <c r="ACY57" s="0"/>
      <c r="ACZ57" s="0"/>
      <c r="ADA57" s="0"/>
      <c r="ADB57" s="0"/>
      <c r="ADC57" s="0"/>
      <c r="ADD57" s="0"/>
      <c r="ADE57" s="0"/>
      <c r="ADF57" s="0"/>
      <c r="ADG57" s="0"/>
      <c r="ADH57" s="0"/>
      <c r="ADI57" s="0"/>
      <c r="ADJ57" s="0"/>
      <c r="ADK57" s="0"/>
      <c r="ADL57" s="0"/>
      <c r="ADM57" s="0"/>
      <c r="ADN57" s="0"/>
      <c r="ADO57" s="0"/>
      <c r="ADP57" s="0"/>
      <c r="ADQ57" s="0"/>
      <c r="ADR57" s="0"/>
      <c r="ADS57" s="0"/>
      <c r="ADT57" s="0"/>
      <c r="ADU57" s="0"/>
      <c r="ADV57" s="0"/>
      <c r="ADW57" s="0"/>
      <c r="ADX57" s="0"/>
      <c r="ADY57" s="0"/>
      <c r="ADZ57" s="0"/>
      <c r="AEA57" s="0"/>
      <c r="AEB57" s="0"/>
      <c r="AEC57" s="0"/>
      <c r="AED57" s="0"/>
      <c r="AEE57" s="0"/>
      <c r="AEF57" s="0"/>
      <c r="AEG57" s="0"/>
      <c r="AEH57" s="0"/>
      <c r="AEI57" s="0"/>
      <c r="AEJ57" s="0"/>
      <c r="AEK57" s="0"/>
      <c r="AEL57" s="0"/>
      <c r="AEM57" s="0"/>
      <c r="AEN57" s="0"/>
      <c r="AEO57" s="0"/>
      <c r="AEP57" s="0"/>
      <c r="AEQ57" s="0"/>
      <c r="AER57" s="0"/>
      <c r="AES57" s="0"/>
      <c r="AET57" s="0"/>
      <c r="AEU57" s="0"/>
      <c r="AEV57" s="0"/>
      <c r="AEW57" s="0"/>
      <c r="AEX57" s="0"/>
      <c r="AEY57" s="0"/>
      <c r="AEZ57" s="0"/>
      <c r="AFA57" s="0"/>
      <c r="AFB57" s="0"/>
      <c r="AFC57" s="0"/>
      <c r="AFD57" s="0"/>
      <c r="AFE57" s="0"/>
      <c r="AFF57" s="0"/>
      <c r="AFG57" s="0"/>
      <c r="AFH57" s="0"/>
      <c r="AFI57" s="0"/>
      <c r="AFJ57" s="0"/>
      <c r="AFK57" s="0"/>
      <c r="AFL57" s="0"/>
      <c r="AFM57" s="0"/>
      <c r="AFN57" s="0"/>
      <c r="AFO57" s="0"/>
      <c r="AFP57" s="0"/>
      <c r="AFQ57" s="0"/>
      <c r="AFR57" s="0"/>
      <c r="AFS57" s="0"/>
      <c r="AFT57" s="0"/>
      <c r="AFU57" s="0"/>
      <c r="AFV57" s="0"/>
      <c r="AFW57" s="0"/>
      <c r="AFX57" s="0"/>
      <c r="AFY57" s="0"/>
      <c r="AFZ57" s="0"/>
      <c r="AGA57" s="0"/>
      <c r="AGB57" s="0"/>
      <c r="AGC57" s="0"/>
      <c r="AGD57" s="0"/>
      <c r="AGE57" s="0"/>
      <c r="AGF57" s="0"/>
      <c r="AGG57" s="0"/>
      <c r="AGH57" s="0"/>
      <c r="AGI57" s="0"/>
      <c r="AGJ57" s="0"/>
      <c r="AGK57" s="0"/>
      <c r="AGL57" s="0"/>
      <c r="AGM57" s="0"/>
      <c r="AGN57" s="0"/>
      <c r="AGO57" s="0"/>
      <c r="AGP57" s="0"/>
      <c r="AGQ57" s="0"/>
      <c r="AGR57" s="0"/>
      <c r="AGS57" s="0"/>
      <c r="AGT57" s="0"/>
      <c r="AGU57" s="0"/>
      <c r="AGV57" s="0"/>
      <c r="AGW57" s="0"/>
      <c r="AGX57" s="0"/>
      <c r="AGY57" s="0"/>
      <c r="AGZ57" s="0"/>
      <c r="AHA57" s="0"/>
      <c r="AHB57" s="0"/>
      <c r="AHC57" s="0"/>
      <c r="AHD57" s="0"/>
      <c r="AHE57" s="0"/>
      <c r="AHF57" s="0"/>
      <c r="AHG57" s="0"/>
      <c r="AHH57" s="0"/>
      <c r="AHI57" s="0"/>
      <c r="AHJ57" s="0"/>
      <c r="AHK57" s="0"/>
      <c r="AHL57" s="0"/>
      <c r="AHM57" s="0"/>
      <c r="AHN57" s="0"/>
      <c r="AHO57" s="0"/>
      <c r="AHP57" s="0"/>
      <c r="AHQ57" s="0"/>
      <c r="AHR57" s="0"/>
      <c r="AHS57" s="0"/>
      <c r="AHT57" s="0"/>
      <c r="AHU57" s="0"/>
      <c r="AHV57" s="0"/>
      <c r="AHW57" s="0"/>
      <c r="AHX57" s="0"/>
      <c r="AHY57" s="0"/>
      <c r="AHZ57" s="0"/>
      <c r="AIA57" s="0"/>
      <c r="AIB57" s="0"/>
      <c r="AIC57" s="0"/>
      <c r="AID57" s="0"/>
      <c r="AIE57" s="0"/>
      <c r="AIF57" s="0"/>
      <c r="AIG57" s="0"/>
      <c r="AIH57" s="0"/>
      <c r="AII57" s="0"/>
      <c r="AIJ57" s="0"/>
      <c r="AIK57" s="0"/>
      <c r="AIL57" s="0"/>
      <c r="AIM57" s="0"/>
      <c r="AIN57" s="0"/>
      <c r="AIO57" s="0"/>
      <c r="AIP57" s="0"/>
      <c r="AIQ57" s="0"/>
      <c r="AIR57" s="0"/>
      <c r="AIS57" s="0"/>
      <c r="AIT57" s="0"/>
      <c r="AIU57" s="0"/>
      <c r="AIV57" s="0"/>
      <c r="AIW57" s="0"/>
      <c r="AIX57" s="0"/>
      <c r="AIY57" s="0"/>
      <c r="AIZ57" s="0"/>
      <c r="AJA57" s="0"/>
      <c r="AJB57" s="0"/>
      <c r="AJC57" s="0"/>
      <c r="AJD57" s="0"/>
      <c r="AJE57" s="0"/>
      <c r="AJF57" s="0"/>
      <c r="AJG57" s="0"/>
      <c r="AJH57" s="0"/>
      <c r="AJI57" s="0"/>
      <c r="AJJ57" s="0"/>
      <c r="AJK57" s="0"/>
      <c r="AJL57" s="0"/>
      <c r="AJM57" s="0"/>
      <c r="AJN57" s="0"/>
      <c r="AJO57" s="0"/>
      <c r="AJP57" s="0"/>
      <c r="AJQ57" s="0"/>
      <c r="AJR57" s="0"/>
      <c r="AJS57" s="0"/>
      <c r="AJT57" s="0"/>
      <c r="AJU57" s="0"/>
      <c r="AJV57" s="0"/>
      <c r="AJW57" s="0"/>
      <c r="AJX57" s="0"/>
      <c r="AJY57" s="0"/>
      <c r="AJZ57" s="0"/>
      <c r="AKA57" s="0"/>
      <c r="AKB57" s="0"/>
      <c r="AKC57" s="0"/>
      <c r="AKD57" s="0"/>
      <c r="AKE57" s="0"/>
      <c r="AKF57" s="0"/>
      <c r="AKG57" s="0"/>
      <c r="AKH57" s="0"/>
      <c r="AKI57" s="0"/>
      <c r="AKJ57" s="0"/>
      <c r="AKK57" s="0"/>
      <c r="AKL57" s="0"/>
      <c r="AKM57" s="0"/>
      <c r="AKN57" s="0"/>
      <c r="AKO57" s="0"/>
      <c r="AKP57" s="0"/>
      <c r="AKQ57" s="0"/>
      <c r="AKR57" s="0"/>
      <c r="AKS57" s="0"/>
      <c r="AKT57" s="0"/>
      <c r="AKU57" s="0"/>
      <c r="AKV57" s="0"/>
      <c r="AKW57" s="0"/>
      <c r="AKX57" s="0"/>
      <c r="AKY57" s="0"/>
      <c r="AKZ57" s="0"/>
      <c r="ALA57" s="0"/>
      <c r="ALB57" s="0"/>
      <c r="ALC57" s="0"/>
      <c r="ALD57" s="0"/>
      <c r="ALE57" s="0"/>
      <c r="ALF57" s="0"/>
      <c r="ALG57" s="0"/>
      <c r="ALH57" s="0"/>
      <c r="ALI57" s="0"/>
      <c r="ALJ57" s="0"/>
      <c r="ALK57" s="0"/>
      <c r="ALL57" s="0"/>
      <c r="ALM57" s="0"/>
      <c r="ALN57" s="0"/>
      <c r="ALO57" s="0"/>
      <c r="ALP57" s="0"/>
      <c r="ALQ57" s="0"/>
      <c r="ALR57" s="0"/>
      <c r="ALS57" s="0"/>
      <c r="ALT57" s="0"/>
      <c r="ALU57" s="0"/>
      <c r="ALV57" s="0"/>
      <c r="ALW57" s="0"/>
      <c r="ALX57" s="0"/>
      <c r="ALY57" s="0"/>
      <c r="ALZ57" s="0"/>
      <c r="AMA57" s="0"/>
      <c r="AMB57" s="0"/>
      <c r="AMC57" s="0"/>
      <c r="AMD57" s="0"/>
      <c r="AME57" s="0"/>
      <c r="AMF57" s="0"/>
      <c r="AMG57" s="0"/>
      <c r="AMH57" s="0"/>
      <c r="AMI57" s="0"/>
      <c r="AMJ57" s="0"/>
    </row>
    <row r="58" s="81" customFormat="true" ht="15" hidden="false" customHeight="false" outlineLevel="0" collapsed="false">
      <c r="A58" s="38" t="s">
        <v>87</v>
      </c>
      <c r="B58" s="78" t="n">
        <v>42210</v>
      </c>
      <c r="C58" s="75" t="n">
        <f aca="false">dw!C58</f>
        <v>1.53424657534247</v>
      </c>
      <c r="D58" s="28" t="s">
        <v>71</v>
      </c>
      <c r="E58" s="39"/>
      <c r="F58" s="39"/>
      <c r="G58" s="40"/>
      <c r="H58" s="76" t="n">
        <f aca="false">(dw!K58*100)/dw!$AB58</f>
        <v>2.37391748218288</v>
      </c>
      <c r="I58" s="76" t="n">
        <f aca="false">(dw!L58*100)/dw!$AB58</f>
        <v>0.528138104457355</v>
      </c>
      <c r="J58" s="76" t="n">
        <f aca="false">(dw!M58*100)/dw!$AB58</f>
        <v>10.1872662717244</v>
      </c>
      <c r="K58" s="76" t="n">
        <f aca="false">(dw!N58*100)/dw!$AB58</f>
        <v>0.443418752775819</v>
      </c>
      <c r="L58" s="76" t="n">
        <f aca="false">(dw!O58*100)/dw!$AB58</f>
        <v>0.153310925374207</v>
      </c>
      <c r="M58" s="76" t="n">
        <f aca="false">(dw!P58*100)/dw!$AB58</f>
        <v>21.7548950664491</v>
      </c>
      <c r="N58" s="76" t="n">
        <f aca="false">(dw!Q58*100)/dw!$AB58</f>
        <v>0</v>
      </c>
      <c r="O58" s="76" t="n">
        <f aca="false">(dw!R58*100)/dw!$AB58</f>
        <v>27.876424909901</v>
      </c>
      <c r="P58" s="76" t="n">
        <f aca="false">(dw!S58*100)/dw!$AB58</f>
        <v>6.25441030711112</v>
      </c>
      <c r="Q58" s="76" t="n">
        <f aca="false">(dw!T58*100)/dw!$AB58</f>
        <v>8.08973291624259</v>
      </c>
      <c r="R58" s="76" t="n">
        <f aca="false">(dw!U58*100)/dw!$AB58</f>
        <v>0.0447940403437558</v>
      </c>
      <c r="S58" s="76" t="n">
        <f aca="false">(dw!V58*100)/dw!$AB58</f>
        <v>0.0555032003044978</v>
      </c>
      <c r="T58" s="76" t="n">
        <f aca="false">(dw!W58*100)/dw!$AB58</f>
        <v>6.54803208547057</v>
      </c>
      <c r="U58" s="76" t="n">
        <f aca="false">(dw!X58*100)/dw!$AB58</f>
        <v>10.1359978434086</v>
      </c>
      <c r="V58" s="76" t="n">
        <f aca="false">(dw!Y58*100)/dw!$AB58</f>
        <v>1.13418006480828</v>
      </c>
      <c r="W58" s="76" t="n">
        <f aca="false">(dw!Z58*100)/dw!$AB58</f>
        <v>4.41997802944591</v>
      </c>
      <c r="X58" s="76" t="n">
        <f aca="false">(dw!AA58*100)/dw!$AB58</f>
        <v>0</v>
      </c>
      <c r="Y58" s="80" t="n">
        <f aca="false">SUM(H58:X58)</f>
        <v>100</v>
      </c>
      <c r="Z58" s="77" t="n">
        <f aca="false">SUM(H58:L58)</f>
        <v>13.6860515365146</v>
      </c>
      <c r="AA58" s="77" t="n">
        <f aca="false">SUM(M58:R58)</f>
        <v>64.0202572400475</v>
      </c>
      <c r="AB58" s="77" t="n">
        <f aca="false">(I58)/(H58+I58)</f>
        <v>0.181987590757622</v>
      </c>
      <c r="AC58" s="77" t="n">
        <f aca="false">U58/(Z58+U58)</f>
        <v>0.425488071229967</v>
      </c>
      <c r="AD58" s="77" t="n">
        <f aca="false">U58/(U58+AA58)</f>
        <v>0.136684327330195</v>
      </c>
      <c r="AE58" s="77" t="n">
        <f aca="false">Z58/(Z58+AA58)</f>
        <v>0.176125359085936</v>
      </c>
      <c r="AF58" s="77" t="n">
        <f aca="false">(H58+I58)/(H58+I58+V58)</f>
        <v>0.719000533479444</v>
      </c>
      <c r="AG58" s="77" t="n">
        <f aca="false">(H58)/V58</f>
        <v>2.09306930693069</v>
      </c>
      <c r="AH58" s="77" t="n">
        <f aca="false">(H58+I58)/(V58+U58)</f>
        <v>0.257498649113996</v>
      </c>
    </row>
    <row r="59" s="81" customFormat="true" ht="15" hidden="false" customHeight="false" outlineLevel="0" collapsed="false">
      <c r="A59" s="38" t="s">
        <v>88</v>
      </c>
      <c r="B59" s="78" t="n">
        <v>42316</v>
      </c>
      <c r="C59" s="75" t="n">
        <f aca="false">dw!C59</f>
        <v>3.04109589041096</v>
      </c>
      <c r="D59" s="28" t="s">
        <v>71</v>
      </c>
      <c r="E59" s="39"/>
      <c r="F59" s="39"/>
      <c r="G59" s="40"/>
      <c r="H59" s="76" t="n">
        <f aca="false">(dw!K59*100)/dw!$AB59</f>
        <v>0.962779402820005</v>
      </c>
      <c r="I59" s="76" t="n">
        <f aca="false">(dw!L59*100)/dw!$AB59</f>
        <v>0.499895434791573</v>
      </c>
      <c r="J59" s="76" t="n">
        <f aca="false">(dw!M59*100)/dw!$AB59</f>
        <v>6.9683644214254</v>
      </c>
      <c r="K59" s="76" t="n">
        <f aca="false">(dw!N59*100)/dw!$AB59</f>
        <v>0</v>
      </c>
      <c r="L59" s="76" t="n">
        <f aca="false">(dw!O59*100)/dw!$AB59</f>
        <v>0</v>
      </c>
      <c r="M59" s="76" t="n">
        <f aca="false">(dw!P59*100)/dw!$AB59</f>
        <v>16.746639304254</v>
      </c>
      <c r="N59" s="76" t="n">
        <f aca="false">(dw!Q59*100)/dw!$AB59</f>
        <v>0</v>
      </c>
      <c r="O59" s="76" t="n">
        <f aca="false">(dw!R59*100)/dw!$AB59</f>
        <v>28.3571125517103</v>
      </c>
      <c r="P59" s="76" t="n">
        <f aca="false">(dw!S59*100)/dw!$AB59</f>
        <v>4.4256699043377</v>
      </c>
      <c r="Q59" s="76" t="n">
        <f aca="false">(dw!T59*100)/dw!$AB59</f>
        <v>11.974264162553</v>
      </c>
      <c r="R59" s="76" t="n">
        <f aca="false">(dw!U59*100)/dw!$AB59</f>
        <v>0.107703403140552</v>
      </c>
      <c r="S59" s="76" t="n">
        <f aca="false">(dw!V59*100)/dw!$AB59</f>
        <v>0.216051557112218</v>
      </c>
      <c r="T59" s="76" t="n">
        <f aca="false">(dw!W59*100)/dw!$AB59</f>
        <v>0</v>
      </c>
      <c r="U59" s="76" t="n">
        <f aca="false">(dw!X59*100)/dw!$AB59</f>
        <v>19.9973785966359</v>
      </c>
      <c r="V59" s="76" t="n">
        <f aca="false">(dw!Y59*100)/dw!$AB59</f>
        <v>0.765743387666584</v>
      </c>
      <c r="W59" s="76" t="n">
        <f aca="false">(dw!Z59*100)/dw!$AB59</f>
        <v>8.97839787355269</v>
      </c>
      <c r="X59" s="76" t="n">
        <f aca="false">(dw!AA59*100)/dw!$AB59</f>
        <v>0</v>
      </c>
      <c r="Y59" s="80" t="n">
        <f aca="false">SUM(H59:X59)</f>
        <v>100</v>
      </c>
      <c r="Z59" s="77" t="n">
        <f aca="false">SUM(H59:L59)</f>
        <v>8.43103925903698</v>
      </c>
      <c r="AA59" s="77" t="n">
        <f aca="false">SUM(M59:R59)</f>
        <v>61.6113893259956</v>
      </c>
      <c r="AB59" s="77" t="n">
        <f aca="false">(I59)/(H59+I59)</f>
        <v>0.341767986935401</v>
      </c>
      <c r="AC59" s="77" t="n">
        <f aca="false">U59/(Z59+U59)</f>
        <v>0.703429177738973</v>
      </c>
      <c r="AD59" s="77" t="n">
        <f aca="false">U59/(U59+AA59)</f>
        <v>0.245039584663185</v>
      </c>
      <c r="AE59" s="77" t="n">
        <f aca="false">Z59/(Z59+AA59)</f>
        <v>0.120370458725622</v>
      </c>
      <c r="AF59" s="77" t="n">
        <f aca="false">(H59+I59)/(H59+I59+V59)</f>
        <v>0.656373575220154</v>
      </c>
      <c r="AG59" s="77" t="n">
        <f aca="false">(H59)/V59</f>
        <v>1.25731337459386</v>
      </c>
      <c r="AH59" s="77" t="n">
        <f aca="false">(H59+I59)/(V59+U59)</f>
        <v>0.0704458047646881</v>
      </c>
    </row>
    <row r="60" s="79" customFormat="true" ht="15" hidden="false" customHeight="false" outlineLevel="0" collapsed="false">
      <c r="A60" s="21"/>
      <c r="B60" s="72"/>
      <c r="C60" s="20"/>
      <c r="D60" s="10"/>
      <c r="E60" s="20"/>
      <c r="F60" s="20"/>
      <c r="G60" s="23"/>
      <c r="H60" s="82" t="n">
        <f aca="false">AVERAGE(H3:H26)</f>
        <v>51.575059375852</v>
      </c>
      <c r="I60" s="82" t="n">
        <f aca="false">AVERAGE(I3:I26)</f>
        <v>9.34596125344857</v>
      </c>
      <c r="J60" s="82" t="n">
        <f aca="false">AVERAGE(J3:J26)</f>
        <v>8.50814068187272</v>
      </c>
      <c r="K60" s="82" t="n">
        <f aca="false">AVERAGE(K3:K26)</f>
        <v>5.36485280337209</v>
      </c>
      <c r="L60" s="82" t="n">
        <f aca="false">AVERAGE(L3:L26)</f>
        <v>0.0440648911943614</v>
      </c>
      <c r="M60" s="82" t="n">
        <f aca="false">AVERAGE(M3:M26)</f>
        <v>4.35920284659738</v>
      </c>
      <c r="N60" s="82" t="n">
        <f aca="false">AVERAGE(N3:N26)</f>
        <v>0.128812010393391</v>
      </c>
      <c r="O60" s="82" t="n">
        <f aca="false">AVERAGE(O3:O26)</f>
        <v>1.04041244454072</v>
      </c>
      <c r="P60" s="82" t="n">
        <f aca="false">AVERAGE(P3:P26)</f>
        <v>1.62810422633073</v>
      </c>
      <c r="Q60" s="82" t="n">
        <f aca="false">AVERAGE(Q3:Q26)</f>
        <v>1.12663582871724</v>
      </c>
      <c r="R60" s="82" t="n">
        <f aca="false">AVERAGE(R3:R26)</f>
        <v>0.00688784874126342</v>
      </c>
      <c r="S60" s="82" t="n">
        <f aca="false">AVERAGE(S3:S26)</f>
        <v>0.00438004835287339</v>
      </c>
      <c r="T60" s="82" t="n">
        <f aca="false">AVERAGE(T3:T26)</f>
        <v>0.00539730550798388</v>
      </c>
      <c r="U60" s="82" t="n">
        <f aca="false">AVERAGE(U3:U26)</f>
        <v>12.3162693507395</v>
      </c>
      <c r="V60" s="82" t="n">
        <f aca="false">AVERAGE(V3:V26)</f>
        <v>1.67311564339821</v>
      </c>
      <c r="W60" s="82" t="n">
        <f aca="false">AVERAGE(W3:W26)</f>
        <v>2.87270344094094</v>
      </c>
      <c r="X60" s="82" t="n">
        <f aca="false">AVERAGE(X3:X26)</f>
        <v>0</v>
      </c>
      <c r="Y60" s="82" t="n">
        <f aca="false">AVERAGE(Y3:Y26)</f>
        <v>100</v>
      </c>
      <c r="Z60" s="82" t="n">
        <f aca="false">AVERAGE(Z3:Z26)</f>
        <v>74.8380790057398</v>
      </c>
      <c r="AA60" s="82" t="n">
        <f aca="false">AVERAGE(AA3:AA26)</f>
        <v>8.29005520532072</v>
      </c>
      <c r="AB60" s="82" t="n">
        <f aca="false">AVERAGE(AB3:AB26)</f>
        <v>0.150376923588928</v>
      </c>
      <c r="AC60" s="82" t="n">
        <f aca="false">AVERAGE(AC3:AC26)</f>
        <v>0.141939269913617</v>
      </c>
      <c r="AD60" s="82" t="n">
        <f aca="false">AVERAGE(AD3:AD26)</f>
        <v>0.610739900061137</v>
      </c>
      <c r="AE60" s="82" t="n">
        <f aca="false">AVERAGE(AE3:AE26)</f>
        <v>0.899661333973324</v>
      </c>
      <c r="AF60" s="82" t="n">
        <f aca="false">AVERAGE(AF3:AF26)</f>
        <v>0.973713552407694</v>
      </c>
      <c r="AG60" s="82" t="n">
        <f aca="false">AVERAGE(AG3:AG26)</f>
        <v>27.3071988174701</v>
      </c>
      <c r="AH60" s="82" t="n">
        <f aca="false">AVERAGE(AH3:AH26)</f>
        <v>4.67951649083541</v>
      </c>
    </row>
    <row r="61" s="79" customFormat="true" ht="15" hidden="false" customHeight="false" outlineLevel="0" collapsed="false">
      <c r="A61" s="21"/>
      <c r="B61" s="72"/>
      <c r="C61" s="20"/>
      <c r="D61" s="10"/>
      <c r="E61" s="20"/>
      <c r="F61" s="20"/>
      <c r="G61" s="23"/>
      <c r="H61" s="82" t="n">
        <f aca="false">STDEV(H3:H26)</f>
        <v>10.8493989917518</v>
      </c>
      <c r="I61" s="82" t="n">
        <f aca="false">STDEV(I3:I26)</f>
        <v>9.57554059797489</v>
      </c>
      <c r="J61" s="82" t="n">
        <f aca="false">STDEV(J3:J26)</f>
        <v>4.41893603327944</v>
      </c>
      <c r="K61" s="82" t="n">
        <f aca="false">STDEV(K3:K26)</f>
        <v>3.34106389858755</v>
      </c>
      <c r="L61" s="82" t="n">
        <f aca="false">STDEV(L3:L26)</f>
        <v>0.123681800843952</v>
      </c>
      <c r="M61" s="82" t="n">
        <f aca="false">STDEV(M3:M26)</f>
        <v>1.85677871042717</v>
      </c>
      <c r="N61" s="82" t="n">
        <f aca="false">STDEV(N3:N26)</f>
        <v>0.303947863470435</v>
      </c>
      <c r="O61" s="82" t="n">
        <f aca="false">STDEV(O3:O26)</f>
        <v>0.737294069978647</v>
      </c>
      <c r="P61" s="82" t="n">
        <f aca="false">STDEV(P3:P26)</f>
        <v>0.88200643842344</v>
      </c>
      <c r="Q61" s="82" t="n">
        <f aca="false">STDEV(Q3:Q26)</f>
        <v>0.918781179332493</v>
      </c>
      <c r="R61" s="82" t="n">
        <f aca="false">STDEV(R3:R26)</f>
        <v>0.0149844638130781</v>
      </c>
      <c r="S61" s="82" t="n">
        <f aca="false">STDEV(S3:S26)</f>
        <v>0.0129378445319223</v>
      </c>
      <c r="T61" s="82" t="n">
        <f aca="false">STDEV(T3:T26)</f>
        <v>0.0179769570763295</v>
      </c>
      <c r="U61" s="82" t="n">
        <f aca="false">STDEV(U3:U26)</f>
        <v>2.85512063948318</v>
      </c>
      <c r="V61" s="82" t="n">
        <f aca="false">STDEV(V3:V26)</f>
        <v>1.15569866578665</v>
      </c>
      <c r="W61" s="82" t="n">
        <f aca="false">STDEV(W3:W26)</f>
        <v>1.21536826708453</v>
      </c>
      <c r="X61" s="82" t="n">
        <f aca="false">STDEV(X3:X26)</f>
        <v>0</v>
      </c>
      <c r="Y61" s="82" t="n">
        <f aca="false">STDEV(Y3:Y26)</f>
        <v>0</v>
      </c>
      <c r="Z61" s="82" t="n">
        <f aca="false">STDEV(Z3:Z26)</f>
        <v>5.36431002184772</v>
      </c>
      <c r="AA61" s="82" t="n">
        <f aca="false">STDEV(AA3:AA26)</f>
        <v>3.55303739593755</v>
      </c>
      <c r="AB61" s="82" t="n">
        <f aca="false">STDEV(AB3:AB26)</f>
        <v>0.14743485056733</v>
      </c>
      <c r="AC61" s="82" t="n">
        <f aca="false">STDEV(AC3:AC26)</f>
        <v>0.0344417550541067</v>
      </c>
      <c r="AD61" s="82" t="n">
        <f aca="false">STDEV(AD3:AD26)</f>
        <v>0.108172238349491</v>
      </c>
      <c r="AE61" s="82" t="n">
        <f aca="false">STDEV(AE3:AE26)</f>
        <v>0.044141366940715</v>
      </c>
      <c r="AF61" s="82" t="n">
        <f aca="false">STDEV(AF3:AF26)</f>
        <v>0.018627051255414</v>
      </c>
      <c r="AG61" s="82" t="n">
        <f aca="false">STDEV(AG3:AG26)</f>
        <v>9.01717647104725</v>
      </c>
      <c r="AH61" s="82" t="n">
        <f aca="false">STDEV(AH3:AH26)</f>
        <v>1.50154675756987</v>
      </c>
    </row>
    <row r="62" s="81" customFormat="true" ht="15" hidden="false" customHeight="false" outlineLevel="0" collapsed="false">
      <c r="A62" s="38"/>
      <c r="B62" s="78"/>
      <c r="C62" s="39"/>
      <c r="D62" s="28"/>
      <c r="E62" s="39"/>
      <c r="F62" s="39"/>
      <c r="G62" s="40"/>
      <c r="H62" s="77" t="n">
        <f aca="false">AVERAGE(H27:H59)</f>
        <v>1.32936169532994</v>
      </c>
      <c r="I62" s="77" t="n">
        <f aca="false">AVERAGE(I27:I59)</f>
        <v>1.19276971151293</v>
      </c>
      <c r="J62" s="77" t="n">
        <f aca="false">AVERAGE(J27:J59)</f>
        <v>3.85890347486972</v>
      </c>
      <c r="K62" s="77" t="n">
        <f aca="false">AVERAGE(K27:K59)</f>
        <v>1.09352699404512</v>
      </c>
      <c r="L62" s="77" t="n">
        <f aca="false">AVERAGE(L27:L59)</f>
        <v>0.0129443971953389</v>
      </c>
      <c r="M62" s="77" t="n">
        <f aca="false">AVERAGE(M27:M59)</f>
        <v>19.2602521071377</v>
      </c>
      <c r="N62" s="77" t="n">
        <f aca="false">AVERAGE(N27:N59)</f>
        <v>0.616438668249975</v>
      </c>
      <c r="O62" s="77" t="n">
        <f aca="false">AVERAGE(O27:O59)</f>
        <v>14.6868435945398</v>
      </c>
      <c r="P62" s="77" t="n">
        <f aca="false">AVERAGE(P27:P59)</f>
        <v>8.69608204964946</v>
      </c>
      <c r="Q62" s="77" t="n">
        <f aca="false">AVERAGE(Q27:Q59)</f>
        <v>13.1160906356114</v>
      </c>
      <c r="R62" s="77" t="n">
        <f aca="false">AVERAGE(R27:R59)</f>
        <v>0.637748585688121</v>
      </c>
      <c r="S62" s="77" t="n">
        <f aca="false">AVERAGE(S27:S59)</f>
        <v>0.285837728282961</v>
      </c>
      <c r="T62" s="77" t="n">
        <f aca="false">AVERAGE(T27:T59)</f>
        <v>0.706716637277884</v>
      </c>
      <c r="U62" s="77" t="n">
        <f aca="false">AVERAGE(U27:U59)</f>
        <v>25.7658505061449</v>
      </c>
      <c r="V62" s="77" t="n">
        <f aca="false">AVERAGE(V27:V59)</f>
        <v>1.55402168547596</v>
      </c>
      <c r="W62" s="77" t="n">
        <f aca="false">AVERAGE(W27:W59)</f>
        <v>6.63397706239548</v>
      </c>
      <c r="X62" s="77" t="n">
        <f aca="false">AVERAGE(X27:X59)</f>
        <v>0.895802527321565</v>
      </c>
      <c r="Y62" s="77" t="n">
        <f aca="false">AVERAGE(Y27:Y59)</f>
        <v>100.343168060728</v>
      </c>
      <c r="Z62" s="77" t="n">
        <f aca="false">AVERAGE(Z27:Z59)</f>
        <v>7.48750627295305</v>
      </c>
      <c r="AA62" s="77" t="n">
        <f aca="false">AVERAGE(AA27:AA59)</f>
        <v>57.0134556408764</v>
      </c>
      <c r="AB62" s="77" t="n">
        <f aca="false">AVERAGE(AB27:AB59)</f>
        <v>0.497835337279901</v>
      </c>
      <c r="AC62" s="77" t="n">
        <f aca="false">AVERAGE(AC27:AC59)</f>
        <v>0.76577245202551</v>
      </c>
      <c r="AD62" s="77" t="n">
        <f aca="false">AVERAGE(AD27:AD59)</f>
        <v>0.308775605599913</v>
      </c>
      <c r="AE62" s="77" t="n">
        <f aca="false">AVERAGE(AE27:AE59)</f>
        <v>0.115615775098086</v>
      </c>
      <c r="AF62" s="77" t="n">
        <f aca="false">AVERAGE(AF27:AF59)</f>
        <v>0.6561584587601</v>
      </c>
      <c r="AG62" s="77" t="n">
        <f aca="false">AVERAGE(AG27:AG59)</f>
        <v>1.75049302218645</v>
      </c>
      <c r="AH62" s="77" t="n">
        <f aca="false">AVERAGE(AH27:AH59)</f>
        <v>0.116900287446208</v>
      </c>
    </row>
    <row r="63" customFormat="false" ht="15" hidden="false" customHeight="false" outlineLevel="0" collapsed="false">
      <c r="A63" s="29"/>
      <c r="B63" s="28"/>
      <c r="C63" s="28"/>
      <c r="D63" s="28"/>
      <c r="E63" s="28"/>
      <c r="F63" s="28"/>
      <c r="G63" s="28"/>
      <c r="H63" s="83" t="n">
        <f aca="false">STDEV(H27:H59)</f>
        <v>1.25694951822692</v>
      </c>
      <c r="I63" s="83" t="n">
        <f aca="false">STDEV(I27:I59)</f>
        <v>1.06647724427538</v>
      </c>
      <c r="J63" s="83" t="n">
        <f aca="false">STDEV(J27:J59)</f>
        <v>4.74804718495025</v>
      </c>
      <c r="K63" s="83" t="n">
        <f aca="false">STDEV(K27:K59)</f>
        <v>2.17281386619859</v>
      </c>
      <c r="L63" s="83" t="n">
        <f aca="false">STDEV(L27:L59)</f>
        <v>0.0427267850793161</v>
      </c>
      <c r="M63" s="83" t="n">
        <f aca="false">STDEV(M27:M59)</f>
        <v>5.42791257660799</v>
      </c>
      <c r="N63" s="83" t="n">
        <f aca="false">STDEV(N27:N59)</f>
        <v>1.6956319081868</v>
      </c>
      <c r="O63" s="83" t="n">
        <f aca="false">STDEV(O27:O59)</f>
        <v>7.8701048658633</v>
      </c>
      <c r="P63" s="83" t="n">
        <f aca="false">STDEV(P27:P59)</f>
        <v>4.41164574836558</v>
      </c>
      <c r="Q63" s="83" t="n">
        <f aca="false">STDEV(Q27:Q59)</f>
        <v>10.5849367877243</v>
      </c>
      <c r="R63" s="83" t="n">
        <f aca="false">STDEV(R27:R59)</f>
        <v>1.77622122987994</v>
      </c>
      <c r="S63" s="83" t="n">
        <f aca="false">STDEV(S27:S59)</f>
        <v>0.720675746617915</v>
      </c>
      <c r="T63" s="83" t="n">
        <f aca="false">STDEV(T27:T59)</f>
        <v>1.53470097915475</v>
      </c>
      <c r="U63" s="83" t="n">
        <f aca="false">STDEV(U27:U59)</f>
        <v>11.6711357963255</v>
      </c>
      <c r="V63" s="83" t="n">
        <f aca="false">STDEV(V27:V59)</f>
        <v>2.18408228519889</v>
      </c>
      <c r="W63" s="83" t="n">
        <f aca="false">STDEV(W27:W59)</f>
        <v>7.52946063349543</v>
      </c>
      <c r="X63" s="83" t="n">
        <f aca="false">STDEV(X27:X59)</f>
        <v>3.39621262491361</v>
      </c>
      <c r="Y63" s="83" t="n">
        <f aca="false">STDEV(Y27:Y59)</f>
        <v>1.97135042314411</v>
      </c>
      <c r="Z63" s="83" t="n">
        <f aca="false">STDEV(Z27:Z59)</f>
        <v>7.00014412865786</v>
      </c>
      <c r="AA63" s="83" t="n">
        <f aca="false">STDEV(AA27:AA59)</f>
        <v>13.1766097978804</v>
      </c>
      <c r="AB63" s="83" t="n">
        <f aca="false">STDEV(AB27:AB59)</f>
        <v>0.167669638596366</v>
      </c>
      <c r="AC63" s="83" t="n">
        <f aca="false">STDEV(AC27:AC59)</f>
        <v>0.190902881670748</v>
      </c>
      <c r="AD63" s="83" t="n">
        <f aca="false">STDEV(AD27:AD59)</f>
        <v>0.121535819389744</v>
      </c>
      <c r="AE63" s="83" t="n">
        <f aca="false">STDEV(AE27:AE59)</f>
        <v>0.104860561512479</v>
      </c>
      <c r="AF63" s="83" t="n">
        <f aca="false">STDEV(AF27:AF59)</f>
        <v>0.224345909061132</v>
      </c>
      <c r="AG63" s="83" t="n">
        <f aca="false">STDEV(AG27:AG59)</f>
        <v>2.01746154071289</v>
      </c>
      <c r="AH63" s="83" t="n">
        <f aca="false">STDEV(AH27:AH59)</f>
        <v>0.116618751018261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I533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5" activePane="bottomRight" state="frozen"/>
      <selection pane="topLeft" activeCell="A1" activeCellId="0" sqref="A1"/>
      <selection pane="topRight" activeCell="B1" activeCellId="0" sqref="B1"/>
      <selection pane="bottomLeft" activeCell="A5" activeCellId="0" sqref="A5"/>
      <selection pane="bottomRight" activeCell="G4" activeCellId="1" sqref="V8:V9 G4"/>
    </sheetView>
  </sheetViews>
  <sheetFormatPr defaultRowHeight="15"/>
  <cols>
    <col collapsed="false" hidden="false" max="1025" min="1" style="0" width="10.5748987854251"/>
  </cols>
  <sheetData>
    <row r="1" customFormat="false" ht="15" hidden="false" customHeight="false" outlineLevel="0" collapsed="false">
      <c r="B1" s="0" t="s">
        <v>111</v>
      </c>
    </row>
    <row r="2" customFormat="false" ht="15" hidden="false" customHeight="false" outlineLevel="0" collapsed="false">
      <c r="B2" s="0" t="s">
        <v>112</v>
      </c>
    </row>
    <row r="3" customFormat="false" ht="15" hidden="false" customHeight="false" outlineLevel="0" collapsed="false">
      <c r="B3" s="0" t="s">
        <v>113</v>
      </c>
    </row>
    <row r="4" customFormat="false" ht="15" hidden="false" customHeight="false" outlineLevel="0" collapsed="false">
      <c r="B4" s="0" t="s">
        <v>114</v>
      </c>
    </row>
    <row r="5" customFormat="false" ht="15" hidden="false" customHeight="false" outlineLevel="0" collapsed="false">
      <c r="B5" s="0" t="s">
        <v>115</v>
      </c>
    </row>
    <row r="6" customFormat="false" ht="15" hidden="false" customHeight="false" outlineLevel="0" collapsed="false">
      <c r="B6" s="0" t="s">
        <v>116</v>
      </c>
    </row>
    <row r="7" customFormat="false" ht="16.35" hidden="false" customHeight="true" outlineLevel="0" collapsed="false"/>
    <row r="9" customFormat="false" ht="15" hidden="false" customHeight="false" outlineLevel="0" collapsed="false">
      <c r="B9" s="0" t="s">
        <v>117</v>
      </c>
    </row>
    <row r="10" customFormat="false" ht="15.75" hidden="false" customHeight="false" outlineLevel="0" collapsed="false"/>
    <row r="11" customFormat="false" ht="15" hidden="false" customHeight="false" outlineLevel="0" collapsed="false">
      <c r="B11" s="84" t="s">
        <v>118</v>
      </c>
      <c r="C11" s="84" t="s">
        <v>119</v>
      </c>
      <c r="D11" s="84" t="s">
        <v>120</v>
      </c>
      <c r="E11" s="84" t="s">
        <v>121</v>
      </c>
      <c r="F11" s="84" t="s">
        <v>122</v>
      </c>
      <c r="G11" s="84" t="s">
        <v>123</v>
      </c>
      <c r="H11" s="84" t="s">
        <v>124</v>
      </c>
      <c r="I11" s="84" t="s">
        <v>125</v>
      </c>
    </row>
    <row r="12" customFormat="false" ht="15" hidden="false" customHeight="false" outlineLevel="0" collapsed="false">
      <c r="B12" s="85" t="s">
        <v>126</v>
      </c>
      <c r="C12" s="86" t="n">
        <v>24</v>
      </c>
      <c r="D12" s="86" t="n">
        <v>0</v>
      </c>
      <c r="E12" s="86" t="n">
        <v>24</v>
      </c>
      <c r="F12" s="87" t="n">
        <v>64.3501411195872</v>
      </c>
      <c r="G12" s="87" t="n">
        <v>85.4399625436716</v>
      </c>
      <c r="H12" s="87" t="n">
        <v>74.5237123168382</v>
      </c>
      <c r="I12" s="87" t="n">
        <v>5.75928494339139</v>
      </c>
    </row>
    <row r="13" customFormat="false" ht="15" hidden="false" customHeight="false" outlineLevel="0" collapsed="false">
      <c r="B13" s="88" t="s">
        <v>127</v>
      </c>
      <c r="C13" s="89" t="n">
        <v>33</v>
      </c>
      <c r="D13" s="89" t="n">
        <v>0</v>
      </c>
      <c r="E13" s="89" t="n">
        <v>33</v>
      </c>
      <c r="F13" s="90" t="n">
        <v>0.804930950151475</v>
      </c>
      <c r="G13" s="90" t="n">
        <v>30.4133017597775</v>
      </c>
      <c r="H13" s="90" t="n">
        <v>7.50697100567289</v>
      </c>
      <c r="I13" s="90" t="n">
        <v>7.0131733346167</v>
      </c>
    </row>
    <row r="14" customFormat="false" ht="15" hidden="false" customHeight="false" outlineLevel="0" collapsed="false">
      <c r="B14" s="88" t="s">
        <v>128</v>
      </c>
      <c r="C14" s="89" t="n">
        <v>24</v>
      </c>
      <c r="D14" s="89" t="n">
        <v>0</v>
      </c>
      <c r="E14" s="89" t="n">
        <v>24</v>
      </c>
      <c r="F14" s="90" t="n">
        <v>3.04673576015892</v>
      </c>
      <c r="G14" s="90" t="n">
        <v>15.0761218113009</v>
      </c>
      <c r="H14" s="90" t="n">
        <v>8.11143133103079</v>
      </c>
      <c r="I14" s="90" t="n">
        <v>3.48680050699641</v>
      </c>
    </row>
    <row r="15" customFormat="false" ht="15" hidden="false" customHeight="false" outlineLevel="0" collapsed="false">
      <c r="B15" s="88" t="s">
        <v>129</v>
      </c>
      <c r="C15" s="89" t="n">
        <v>33</v>
      </c>
      <c r="D15" s="89" t="n">
        <v>0</v>
      </c>
      <c r="E15" s="89" t="n">
        <v>33</v>
      </c>
      <c r="F15" s="90" t="n">
        <v>28.9060384497014</v>
      </c>
      <c r="G15" s="90" t="n">
        <v>88.200080359098</v>
      </c>
      <c r="H15" s="90" t="n">
        <v>57.1905648743078</v>
      </c>
      <c r="I15" s="90" t="n">
        <v>13.2870426221696</v>
      </c>
    </row>
    <row r="16" customFormat="false" ht="15" hidden="false" customHeight="false" outlineLevel="0" collapsed="false">
      <c r="B16" s="88" t="s">
        <v>130</v>
      </c>
      <c r="C16" s="89" t="n">
        <v>24</v>
      </c>
      <c r="D16" s="89" t="n">
        <v>0</v>
      </c>
      <c r="E16" s="89" t="n">
        <v>24</v>
      </c>
      <c r="F16" s="90" t="n">
        <v>0.0076707054468955</v>
      </c>
      <c r="G16" s="90" t="n">
        <v>0.49757086008981</v>
      </c>
      <c r="H16" s="90" t="n">
        <v>0.150427337713836</v>
      </c>
      <c r="I16" s="90" t="n">
        <v>0.147558455732607</v>
      </c>
    </row>
    <row r="17" customFormat="false" ht="15" hidden="false" customHeight="false" outlineLevel="0" collapsed="false">
      <c r="B17" s="88" t="s">
        <v>131</v>
      </c>
      <c r="C17" s="89" t="n">
        <v>33</v>
      </c>
      <c r="D17" s="89" t="n">
        <v>0</v>
      </c>
      <c r="E17" s="89" t="n">
        <v>33</v>
      </c>
      <c r="F17" s="90" t="n">
        <v>0.160895051831394</v>
      </c>
      <c r="G17" s="90" t="n">
        <v>0.692266889005782</v>
      </c>
      <c r="H17" s="90" t="n">
        <v>0.497835337279901</v>
      </c>
      <c r="I17" s="90" t="n">
        <v>0.167669638596366</v>
      </c>
    </row>
    <row r="18" customFormat="false" ht="15" hidden="false" customHeight="false" outlineLevel="0" collapsed="false">
      <c r="B18" s="88" t="s">
        <v>132</v>
      </c>
      <c r="C18" s="89" t="n">
        <v>24</v>
      </c>
      <c r="D18" s="89" t="n">
        <v>0</v>
      </c>
      <c r="E18" s="89" t="n">
        <v>24</v>
      </c>
      <c r="F18" s="90" t="n">
        <v>0.0585342152237877</v>
      </c>
      <c r="G18" s="90" t="n">
        <v>0.256419776115961</v>
      </c>
      <c r="H18" s="90" t="n">
        <v>0.147590286872332</v>
      </c>
      <c r="I18" s="90" t="n">
        <v>0.0412709494801049</v>
      </c>
    </row>
    <row r="19" customFormat="false" ht="15" hidden="false" customHeight="false" outlineLevel="0" collapsed="false">
      <c r="B19" s="88" t="s">
        <v>133</v>
      </c>
      <c r="C19" s="89" t="n">
        <v>33</v>
      </c>
      <c r="D19" s="89" t="n">
        <v>0</v>
      </c>
      <c r="E19" s="89" t="n">
        <v>33</v>
      </c>
      <c r="F19" s="90" t="n">
        <v>0.306559219038954</v>
      </c>
      <c r="G19" s="90" t="n">
        <v>0.983010863907263</v>
      </c>
      <c r="H19" s="90" t="n">
        <v>0.76577245202551</v>
      </c>
      <c r="I19" s="90" t="n">
        <v>0.190902881670748</v>
      </c>
    </row>
    <row r="20" customFormat="false" ht="15" hidden="false" customHeight="false" outlineLevel="0" collapsed="false">
      <c r="B20" s="88" t="s">
        <v>134</v>
      </c>
      <c r="C20" s="89" t="n">
        <v>24</v>
      </c>
      <c r="D20" s="89" t="n">
        <v>0</v>
      </c>
      <c r="E20" s="89" t="n">
        <v>24</v>
      </c>
      <c r="F20" s="90" t="n">
        <v>0.474424149076867</v>
      </c>
      <c r="G20" s="90" t="n">
        <v>0.803410963524301</v>
      </c>
      <c r="H20" s="90" t="n">
        <v>0.622924158610342</v>
      </c>
      <c r="I20" s="90" t="n">
        <v>0.106940090056106</v>
      </c>
    </row>
    <row r="21" customFormat="false" ht="15" hidden="false" customHeight="false" outlineLevel="0" collapsed="false">
      <c r="B21" s="88" t="s">
        <v>135</v>
      </c>
      <c r="C21" s="89" t="n">
        <v>33</v>
      </c>
      <c r="D21" s="89" t="n">
        <v>0</v>
      </c>
      <c r="E21" s="89" t="n">
        <v>33</v>
      </c>
      <c r="F21" s="90" t="n">
        <v>0.0954308058125352</v>
      </c>
      <c r="G21" s="90" t="n">
        <v>0.686901704205656</v>
      </c>
      <c r="H21" s="90" t="n">
        <v>0.308775605599913</v>
      </c>
      <c r="I21" s="90" t="n">
        <v>0.121535819389744</v>
      </c>
    </row>
    <row r="22" customFormat="false" ht="15" hidden="false" customHeight="false" outlineLevel="0" collapsed="false">
      <c r="B22" s="88" t="s">
        <v>136</v>
      </c>
      <c r="C22" s="89" t="n">
        <v>24</v>
      </c>
      <c r="D22" s="89" t="n">
        <v>0</v>
      </c>
      <c r="E22" s="89" t="n">
        <v>24</v>
      </c>
      <c r="F22" s="90" t="n">
        <v>0.811647880321595</v>
      </c>
      <c r="G22" s="90" t="n">
        <v>0.964328390155814</v>
      </c>
      <c r="H22" s="90" t="n">
        <v>0.901192582659026</v>
      </c>
      <c r="I22" s="90" t="n">
        <v>0.0433902435372525</v>
      </c>
    </row>
    <row r="23" customFormat="false" ht="15" hidden="false" customHeight="false" outlineLevel="0" collapsed="false">
      <c r="B23" s="88" t="s">
        <v>137</v>
      </c>
      <c r="C23" s="89" t="n">
        <v>33</v>
      </c>
      <c r="D23" s="89" t="n">
        <v>0</v>
      </c>
      <c r="E23" s="89" t="n">
        <v>33</v>
      </c>
      <c r="F23" s="90" t="n">
        <v>0.0124847864782517</v>
      </c>
      <c r="G23" s="90" t="n">
        <v>0.415057447504504</v>
      </c>
      <c r="H23" s="90" t="n">
        <v>0.115615775098086</v>
      </c>
      <c r="I23" s="90" t="n">
        <v>0.104860561512478</v>
      </c>
    </row>
    <row r="24" customFormat="false" ht="15" hidden="false" customHeight="false" outlineLevel="0" collapsed="false">
      <c r="B24" s="88" t="s">
        <v>138</v>
      </c>
      <c r="C24" s="89" t="n">
        <v>24</v>
      </c>
      <c r="D24" s="89" t="n">
        <v>0</v>
      </c>
      <c r="E24" s="89" t="n">
        <v>24</v>
      </c>
      <c r="F24" s="90" t="n">
        <v>0.931832037747976</v>
      </c>
      <c r="G24" s="90" t="n">
        <v>1</v>
      </c>
      <c r="H24" s="90" t="n">
        <v>0.974226018486796</v>
      </c>
      <c r="I24" s="90" t="n">
        <v>0.0191893004682624</v>
      </c>
    </row>
    <row r="25" customFormat="false" ht="15" hidden="false" customHeight="false" outlineLevel="0" collapsed="false">
      <c r="B25" s="88" t="s">
        <v>139</v>
      </c>
      <c r="C25" s="89" t="n">
        <v>33</v>
      </c>
      <c r="D25" s="89" t="n">
        <v>0</v>
      </c>
      <c r="E25" s="89" t="n">
        <v>33</v>
      </c>
      <c r="F25" s="90" t="n">
        <v>0.137942903388972</v>
      </c>
      <c r="G25" s="90" t="n">
        <v>0.964972943616979</v>
      </c>
      <c r="H25" s="90" t="n">
        <v>0.6561584587601</v>
      </c>
      <c r="I25" s="90" t="n">
        <v>0.224345909061132</v>
      </c>
    </row>
    <row r="26" customFormat="false" ht="15" hidden="false" customHeight="false" outlineLevel="0" collapsed="false">
      <c r="B26" s="88" t="s">
        <v>140</v>
      </c>
      <c r="C26" s="89" t="n">
        <v>24</v>
      </c>
      <c r="D26" s="89" t="n">
        <v>6</v>
      </c>
      <c r="E26" s="89" t="n">
        <v>18</v>
      </c>
      <c r="F26" s="90" t="n">
        <v>9.77889532012418</v>
      </c>
      <c r="G26" s="90" t="n">
        <v>41.8319884145514</v>
      </c>
      <c r="H26" s="90" t="n">
        <v>27.3071988174701</v>
      </c>
      <c r="I26" s="90" t="n">
        <v>9.01717647104726</v>
      </c>
    </row>
    <row r="27" customFormat="false" ht="15" hidden="false" customHeight="false" outlineLevel="0" collapsed="false">
      <c r="B27" s="88" t="s">
        <v>141</v>
      </c>
      <c r="C27" s="89" t="n">
        <v>33</v>
      </c>
      <c r="D27" s="89" t="n">
        <v>2</v>
      </c>
      <c r="E27" s="89" t="n">
        <v>31</v>
      </c>
      <c r="F27" s="90" t="n">
        <v>0.0537390479431652</v>
      </c>
      <c r="G27" s="90" t="n">
        <v>7.92150074953981</v>
      </c>
      <c r="H27" s="90" t="n">
        <v>1.75049302218645</v>
      </c>
      <c r="I27" s="90" t="n">
        <v>2.01746154071289</v>
      </c>
    </row>
    <row r="28" customFormat="false" ht="15" hidden="false" customHeight="false" outlineLevel="0" collapsed="false">
      <c r="B28" s="88" t="s">
        <v>142</v>
      </c>
      <c r="C28" s="89" t="n">
        <v>24</v>
      </c>
      <c r="D28" s="89" t="n">
        <v>0</v>
      </c>
      <c r="E28" s="89" t="n">
        <v>24</v>
      </c>
      <c r="F28" s="90" t="n">
        <v>1.92307090984064</v>
      </c>
      <c r="G28" s="90" t="n">
        <v>8.3355961447074</v>
      </c>
      <c r="H28" s="90" t="n">
        <v>4.51287192534621</v>
      </c>
      <c r="I28" s="90" t="n">
        <v>1.57760378325075</v>
      </c>
    </row>
    <row r="29" customFormat="false" ht="15.75" hidden="false" customHeight="false" outlineLevel="0" collapsed="false">
      <c r="B29" s="91" t="s">
        <v>143</v>
      </c>
      <c r="C29" s="92" t="n">
        <v>33</v>
      </c>
      <c r="D29" s="92" t="n">
        <v>0</v>
      </c>
      <c r="E29" s="92" t="n">
        <v>33</v>
      </c>
      <c r="F29" s="93" t="n">
        <v>0.00940843165643629</v>
      </c>
      <c r="G29" s="93" t="n">
        <v>0.514605484926164</v>
      </c>
      <c r="H29" s="93" t="n">
        <v>0.116900287446208</v>
      </c>
      <c r="I29" s="93" t="n">
        <v>0.116618751018261</v>
      </c>
    </row>
    <row r="32" customFormat="false" ht="15" hidden="false" customHeight="false" outlineLevel="0" collapsed="false">
      <c r="B32" s="0" t="s">
        <v>144</v>
      </c>
    </row>
    <row r="34" customFormat="false" ht="15" hidden="false" customHeight="false" outlineLevel="0" collapsed="false">
      <c r="B34" s="0" t="s">
        <v>145</v>
      </c>
    </row>
    <row r="35" customFormat="false" ht="15" hidden="false" customHeight="false" outlineLevel="0" collapsed="false">
      <c r="B35" s="94" t="n">
        <v>63.6949063535504</v>
      </c>
      <c r="C35" s="95" t="n">
        <v>70.3385762687803</v>
      </c>
    </row>
    <row r="36" customFormat="false" ht="15.75" hidden="false" customHeight="false" outlineLevel="0" collapsed="false"/>
    <row r="37" customFormat="false" ht="15" hidden="false" customHeight="false" outlineLevel="0" collapsed="false">
      <c r="B37" s="96" t="s">
        <v>146</v>
      </c>
      <c r="C37" s="97" t="n">
        <v>67.0167413111653</v>
      </c>
    </row>
    <row r="38" customFormat="false" ht="15" hidden="false" customHeight="false" outlineLevel="0" collapsed="false">
      <c r="B38" s="88" t="s">
        <v>147</v>
      </c>
      <c r="C38" s="98" t="n">
        <v>39.5415187711283</v>
      </c>
    </row>
    <row r="39" customFormat="false" ht="15" hidden="false" customHeight="false" outlineLevel="0" collapsed="false">
      <c r="B39" s="88" t="s">
        <v>148</v>
      </c>
      <c r="C39" s="98" t="n">
        <v>1.95996398454005</v>
      </c>
    </row>
    <row r="40" customFormat="false" ht="15" hidden="false" customHeight="false" outlineLevel="0" collapsed="false">
      <c r="B40" s="88" t="s">
        <v>149</v>
      </c>
      <c r="C40" s="98" t="s">
        <v>150</v>
      </c>
    </row>
    <row r="41" customFormat="false" ht="15.75" hidden="false" customHeight="false" outlineLevel="0" collapsed="false">
      <c r="B41" s="91" t="s">
        <v>151</v>
      </c>
      <c r="C41" s="99" t="n">
        <v>0.05</v>
      </c>
    </row>
    <row r="43" customFormat="false" ht="15" hidden="false" customHeight="false" outlineLevel="0" collapsed="false">
      <c r="B43" s="100" t="s">
        <v>152</v>
      </c>
    </row>
    <row r="44" customFormat="false" ht="15" hidden="false" customHeight="false" outlineLevel="0" collapsed="false">
      <c r="B44" s="100" t="s">
        <v>153</v>
      </c>
    </row>
    <row r="45" customFormat="false" ht="15" hidden="false" customHeight="false" outlineLevel="0" collapsed="false">
      <c r="B45" s="100" t="s">
        <v>154</v>
      </c>
    </row>
    <row r="46" customFormat="false" ht="15" hidden="false" customHeight="false" outlineLevel="0" collapsed="false">
      <c r="B46" s="100" t="s">
        <v>155</v>
      </c>
    </row>
    <row r="47" customFormat="false" ht="15" hidden="false" customHeight="false" outlineLevel="0" collapsed="false">
      <c r="B47" s="100" t="s">
        <v>156</v>
      </c>
    </row>
    <row r="50" customFormat="false" ht="15" hidden="false" customHeight="false" outlineLevel="0" collapsed="false">
      <c r="B50" s="0" t="s">
        <v>157</v>
      </c>
    </row>
    <row r="52" customFormat="false" ht="15" hidden="false" customHeight="false" outlineLevel="0" collapsed="false">
      <c r="B52" s="0" t="s">
        <v>145</v>
      </c>
    </row>
    <row r="53" customFormat="false" ht="15" hidden="false" customHeight="false" outlineLevel="0" collapsed="false">
      <c r="B53" s="94" t="n">
        <v>63.5123554119518</v>
      </c>
      <c r="C53" s="95" t="n">
        <v>70.5211272103788</v>
      </c>
    </row>
    <row r="54" customFormat="false" ht="15.75" hidden="false" customHeight="false" outlineLevel="0" collapsed="false"/>
    <row r="55" customFormat="false" ht="15" hidden="false" customHeight="false" outlineLevel="0" collapsed="false">
      <c r="B55" s="96" t="s">
        <v>146</v>
      </c>
      <c r="C55" s="97" t="n">
        <v>67.0167413111653</v>
      </c>
    </row>
    <row r="56" customFormat="false" ht="15" hidden="false" customHeight="false" outlineLevel="0" collapsed="false">
      <c r="B56" s="88" t="s">
        <v>158</v>
      </c>
      <c r="C56" s="98" t="n">
        <v>38.324703580088</v>
      </c>
    </row>
    <row r="57" customFormat="false" ht="15" hidden="false" customHeight="false" outlineLevel="0" collapsed="false">
      <c r="B57" s="88" t="s">
        <v>159</v>
      </c>
      <c r="C57" s="98" t="n">
        <v>2.00404478328794</v>
      </c>
    </row>
    <row r="58" customFormat="false" ht="15" hidden="false" customHeight="false" outlineLevel="0" collapsed="false">
      <c r="B58" s="88" t="s">
        <v>160</v>
      </c>
      <c r="C58" s="101" t="n">
        <v>55</v>
      </c>
    </row>
    <row r="59" customFormat="false" ht="15" hidden="false" customHeight="false" outlineLevel="0" collapsed="false">
      <c r="B59" s="88" t="s">
        <v>149</v>
      </c>
      <c r="C59" s="98" t="s">
        <v>150</v>
      </c>
    </row>
    <row r="60" customFormat="false" ht="15.75" hidden="false" customHeight="false" outlineLevel="0" collapsed="false">
      <c r="B60" s="91" t="s">
        <v>151</v>
      </c>
      <c r="C60" s="99" t="n">
        <v>0.05</v>
      </c>
    </row>
    <row r="62" customFormat="false" ht="15" hidden="false" customHeight="false" outlineLevel="0" collapsed="false">
      <c r="B62" s="100" t="s">
        <v>152</v>
      </c>
    </row>
    <row r="63" customFormat="false" ht="15" hidden="false" customHeight="false" outlineLevel="0" collapsed="false">
      <c r="B63" s="100" t="s">
        <v>153</v>
      </c>
    </row>
    <row r="64" customFormat="false" ht="15" hidden="false" customHeight="false" outlineLevel="0" collapsed="false">
      <c r="B64" s="100" t="s">
        <v>154</v>
      </c>
    </row>
    <row r="65" customFormat="false" ht="15" hidden="false" customHeight="false" outlineLevel="0" collapsed="false">
      <c r="B65" s="100" t="s">
        <v>155</v>
      </c>
    </row>
    <row r="66" customFormat="false" ht="15" hidden="false" customHeight="false" outlineLevel="0" collapsed="false">
      <c r="B66" s="100" t="s">
        <v>156</v>
      </c>
    </row>
    <row r="69" customFormat="false" ht="15" hidden="false" customHeight="false" outlineLevel="0" collapsed="false">
      <c r="B69" s="0" t="s">
        <v>161</v>
      </c>
    </row>
    <row r="90" customFormat="false" ht="15" hidden="false" customHeight="false" outlineLevel="0" collapsed="false">
      <c r="B90" s="0" t="s">
        <v>162</v>
      </c>
    </row>
    <row r="92" customFormat="false" ht="15" hidden="false" customHeight="false" outlineLevel="0" collapsed="false">
      <c r="B92" s="0" t="s">
        <v>145</v>
      </c>
    </row>
    <row r="93" customFormat="false" ht="15" hidden="false" customHeight="false" outlineLevel="0" collapsed="false">
      <c r="B93" s="94" t="n">
        <v>-53.8222616768567</v>
      </c>
      <c r="C93" s="95" t="n">
        <v>-44.3360054096972</v>
      </c>
    </row>
    <row r="94" customFormat="false" ht="15.75" hidden="false" customHeight="false" outlineLevel="0" collapsed="false"/>
    <row r="95" customFormat="false" ht="15" hidden="false" customHeight="false" outlineLevel="0" collapsed="false">
      <c r="B95" s="96" t="s">
        <v>146</v>
      </c>
      <c r="C95" s="97" t="n">
        <v>-49.079133543277</v>
      </c>
    </row>
    <row r="96" customFormat="false" ht="15" hidden="false" customHeight="false" outlineLevel="0" collapsed="false">
      <c r="B96" s="88" t="s">
        <v>147</v>
      </c>
      <c r="C96" s="98" t="n">
        <v>-20.2805683144502</v>
      </c>
    </row>
    <row r="97" customFormat="false" ht="15" hidden="false" customHeight="false" outlineLevel="0" collapsed="false">
      <c r="B97" s="88" t="s">
        <v>148</v>
      </c>
      <c r="C97" s="98" t="n">
        <v>1.95996398454005</v>
      </c>
    </row>
    <row r="98" customFormat="false" ht="15" hidden="false" customHeight="false" outlineLevel="0" collapsed="false">
      <c r="B98" s="88" t="s">
        <v>149</v>
      </c>
      <c r="C98" s="98" t="s">
        <v>150</v>
      </c>
    </row>
    <row r="99" customFormat="false" ht="15.75" hidden="false" customHeight="false" outlineLevel="0" collapsed="false">
      <c r="B99" s="91" t="s">
        <v>151</v>
      </c>
      <c r="C99" s="99" t="n">
        <v>0.05</v>
      </c>
    </row>
    <row r="101" customFormat="false" ht="15" hidden="false" customHeight="false" outlineLevel="0" collapsed="false">
      <c r="B101" s="100" t="s">
        <v>152</v>
      </c>
    </row>
    <row r="102" customFormat="false" ht="15" hidden="false" customHeight="false" outlineLevel="0" collapsed="false">
      <c r="B102" s="100" t="s">
        <v>153</v>
      </c>
    </row>
    <row r="103" customFormat="false" ht="15" hidden="false" customHeight="false" outlineLevel="0" collapsed="false">
      <c r="B103" s="100" t="s">
        <v>154</v>
      </c>
    </row>
    <row r="104" customFormat="false" ht="15" hidden="false" customHeight="false" outlineLevel="0" collapsed="false">
      <c r="B104" s="100" t="s">
        <v>155</v>
      </c>
    </row>
    <row r="105" customFormat="false" ht="15" hidden="false" customHeight="false" outlineLevel="0" collapsed="false">
      <c r="B105" s="100" t="s">
        <v>156</v>
      </c>
    </row>
    <row r="108" customFormat="false" ht="15" hidden="false" customHeight="false" outlineLevel="0" collapsed="false">
      <c r="B108" s="0" t="s">
        <v>163</v>
      </c>
    </row>
    <row r="110" customFormat="false" ht="15" hidden="false" customHeight="false" outlineLevel="0" collapsed="false">
      <c r="B110" s="0" t="s">
        <v>145</v>
      </c>
    </row>
    <row r="111" customFormat="false" ht="15" hidden="false" customHeight="false" outlineLevel="0" collapsed="false">
      <c r="B111" s="94" t="n">
        <v>-54.6611967610239</v>
      </c>
      <c r="C111" s="95" t="n">
        <v>-43.4970703255301</v>
      </c>
    </row>
    <row r="112" customFormat="false" ht="15.75" hidden="false" customHeight="false" outlineLevel="0" collapsed="false"/>
    <row r="113" customFormat="false" ht="15" hidden="false" customHeight="false" outlineLevel="0" collapsed="false">
      <c r="B113" s="96" t="s">
        <v>146</v>
      </c>
      <c r="C113" s="97" t="n">
        <v>-49.079133543277</v>
      </c>
    </row>
    <row r="114" customFormat="false" ht="15" hidden="false" customHeight="false" outlineLevel="0" collapsed="false">
      <c r="B114" s="88" t="s">
        <v>158</v>
      </c>
      <c r="C114" s="98" t="n">
        <v>-17.6201482693698</v>
      </c>
    </row>
    <row r="115" customFormat="false" ht="15" hidden="false" customHeight="false" outlineLevel="0" collapsed="false">
      <c r="B115" s="88" t="s">
        <v>159</v>
      </c>
      <c r="C115" s="98" t="n">
        <v>2.00404478328794</v>
      </c>
    </row>
    <row r="116" customFormat="false" ht="15" hidden="false" customHeight="false" outlineLevel="0" collapsed="false">
      <c r="B116" s="88" t="s">
        <v>160</v>
      </c>
      <c r="C116" s="101" t="n">
        <v>55</v>
      </c>
    </row>
    <row r="117" customFormat="false" ht="15" hidden="false" customHeight="false" outlineLevel="0" collapsed="false">
      <c r="B117" s="88" t="s">
        <v>149</v>
      </c>
      <c r="C117" s="98" t="s">
        <v>150</v>
      </c>
    </row>
    <row r="118" customFormat="false" ht="15.75" hidden="false" customHeight="false" outlineLevel="0" collapsed="false">
      <c r="B118" s="91" t="s">
        <v>151</v>
      </c>
      <c r="C118" s="99" t="n">
        <v>0.05</v>
      </c>
    </row>
    <row r="120" customFormat="false" ht="15" hidden="false" customHeight="false" outlineLevel="0" collapsed="false">
      <c r="B120" s="100" t="s">
        <v>152</v>
      </c>
    </row>
    <row r="121" customFormat="false" ht="15" hidden="false" customHeight="false" outlineLevel="0" collapsed="false">
      <c r="B121" s="100" t="s">
        <v>153</v>
      </c>
    </row>
    <row r="122" customFormat="false" ht="15" hidden="false" customHeight="false" outlineLevel="0" collapsed="false">
      <c r="B122" s="100" t="s">
        <v>154</v>
      </c>
    </row>
    <row r="123" customFormat="false" ht="15" hidden="false" customHeight="false" outlineLevel="0" collapsed="false">
      <c r="B123" s="100" t="s">
        <v>155</v>
      </c>
    </row>
    <row r="124" customFormat="false" ht="15" hidden="false" customHeight="false" outlineLevel="0" collapsed="false">
      <c r="B124" s="100" t="s">
        <v>156</v>
      </c>
    </row>
    <row r="127" customFormat="false" ht="15" hidden="false" customHeight="false" outlineLevel="0" collapsed="false">
      <c r="B127" s="0" t="s">
        <v>161</v>
      </c>
    </row>
    <row r="148" customFormat="false" ht="15" hidden="false" customHeight="false" outlineLevel="0" collapsed="false">
      <c r="B148" s="0" t="s">
        <v>164</v>
      </c>
    </row>
    <row r="150" customFormat="false" ht="15" hidden="false" customHeight="false" outlineLevel="0" collapsed="false">
      <c r="B150" s="0" t="s">
        <v>145</v>
      </c>
    </row>
    <row r="151" customFormat="false" ht="15" hidden="false" customHeight="false" outlineLevel="0" collapsed="false">
      <c r="B151" s="94" t="n">
        <v>-0.429613044250129</v>
      </c>
      <c r="C151" s="95" t="n">
        <v>-0.265202954882</v>
      </c>
    </row>
    <row r="152" customFormat="false" ht="15.75" hidden="false" customHeight="false" outlineLevel="0" collapsed="false"/>
    <row r="153" customFormat="false" ht="15" hidden="false" customHeight="false" outlineLevel="0" collapsed="false">
      <c r="B153" s="96" t="s">
        <v>146</v>
      </c>
      <c r="C153" s="97" t="n">
        <v>-0.347407999566064</v>
      </c>
    </row>
    <row r="154" customFormat="false" ht="15" hidden="false" customHeight="false" outlineLevel="0" collapsed="false">
      <c r="B154" s="88" t="s">
        <v>147</v>
      </c>
      <c r="C154" s="98" t="n">
        <v>-8.28303384187059</v>
      </c>
    </row>
    <row r="155" customFormat="false" ht="15" hidden="false" customHeight="false" outlineLevel="0" collapsed="false">
      <c r="B155" s="88" t="s">
        <v>148</v>
      </c>
      <c r="C155" s="98" t="n">
        <v>1.95996398454005</v>
      </c>
    </row>
    <row r="156" customFormat="false" ht="15" hidden="false" customHeight="false" outlineLevel="0" collapsed="false">
      <c r="B156" s="88" t="s">
        <v>149</v>
      </c>
      <c r="C156" s="98" t="s">
        <v>150</v>
      </c>
    </row>
    <row r="157" customFormat="false" ht="15.75" hidden="false" customHeight="false" outlineLevel="0" collapsed="false">
      <c r="B157" s="91" t="s">
        <v>151</v>
      </c>
      <c r="C157" s="99" t="n">
        <v>0.05</v>
      </c>
    </row>
    <row r="159" customFormat="false" ht="15" hidden="false" customHeight="false" outlineLevel="0" collapsed="false">
      <c r="B159" s="100" t="s">
        <v>152</v>
      </c>
    </row>
    <row r="160" customFormat="false" ht="15" hidden="false" customHeight="false" outlineLevel="0" collapsed="false">
      <c r="B160" s="100" t="s">
        <v>153</v>
      </c>
    </row>
    <row r="161" customFormat="false" ht="15" hidden="false" customHeight="false" outlineLevel="0" collapsed="false">
      <c r="B161" s="100" t="s">
        <v>154</v>
      </c>
    </row>
    <row r="162" customFormat="false" ht="15" hidden="false" customHeight="false" outlineLevel="0" collapsed="false">
      <c r="B162" s="100" t="s">
        <v>155</v>
      </c>
    </row>
    <row r="163" customFormat="false" ht="15" hidden="false" customHeight="false" outlineLevel="0" collapsed="false">
      <c r="B163" s="100" t="s">
        <v>156</v>
      </c>
    </row>
    <row r="166" customFormat="false" ht="15" hidden="false" customHeight="false" outlineLevel="0" collapsed="false">
      <c r="B166" s="0" t="s">
        <v>165</v>
      </c>
    </row>
    <row r="168" customFormat="false" ht="15" hidden="false" customHeight="false" outlineLevel="0" collapsed="false">
      <c r="B168" s="0" t="s">
        <v>145</v>
      </c>
    </row>
    <row r="169" customFormat="false" ht="15" hidden="false" customHeight="false" outlineLevel="0" collapsed="false">
      <c r="B169" s="94" t="n">
        <v>-0.433196386172788</v>
      </c>
      <c r="C169" s="95" t="n">
        <v>-0.261619612959341</v>
      </c>
    </row>
    <row r="170" customFormat="false" ht="15.75" hidden="false" customHeight="false" outlineLevel="0" collapsed="false"/>
    <row r="171" customFormat="false" ht="15" hidden="false" customHeight="false" outlineLevel="0" collapsed="false">
      <c r="B171" s="96" t="s">
        <v>146</v>
      </c>
      <c r="C171" s="97" t="n">
        <v>-0.347407999566064</v>
      </c>
    </row>
    <row r="172" customFormat="false" ht="15" hidden="false" customHeight="false" outlineLevel="0" collapsed="false">
      <c r="B172" s="88" t="s">
        <v>158</v>
      </c>
      <c r="C172" s="98" t="n">
        <v>-8.11556455064869</v>
      </c>
    </row>
    <row r="173" customFormat="false" ht="15" hidden="false" customHeight="false" outlineLevel="0" collapsed="false">
      <c r="B173" s="88" t="s">
        <v>159</v>
      </c>
      <c r="C173" s="98" t="n">
        <v>2.00404478328794</v>
      </c>
    </row>
    <row r="174" customFormat="false" ht="15" hidden="false" customHeight="false" outlineLevel="0" collapsed="false">
      <c r="B174" s="88" t="s">
        <v>160</v>
      </c>
      <c r="C174" s="101" t="n">
        <v>55</v>
      </c>
    </row>
    <row r="175" customFormat="false" ht="15" hidden="false" customHeight="false" outlineLevel="0" collapsed="false">
      <c r="B175" s="88" t="s">
        <v>149</v>
      </c>
      <c r="C175" s="98" t="s">
        <v>150</v>
      </c>
    </row>
    <row r="176" customFormat="false" ht="15.75" hidden="false" customHeight="false" outlineLevel="0" collapsed="false">
      <c r="B176" s="91" t="s">
        <v>151</v>
      </c>
      <c r="C176" s="99" t="n">
        <v>0.05</v>
      </c>
    </row>
    <row r="178" customFormat="false" ht="15" hidden="false" customHeight="false" outlineLevel="0" collapsed="false">
      <c r="B178" s="100" t="s">
        <v>152</v>
      </c>
    </row>
    <row r="179" customFormat="false" ht="15" hidden="false" customHeight="false" outlineLevel="0" collapsed="false">
      <c r="B179" s="100" t="s">
        <v>153</v>
      </c>
    </row>
    <row r="180" customFormat="false" ht="15" hidden="false" customHeight="false" outlineLevel="0" collapsed="false">
      <c r="B180" s="100" t="s">
        <v>154</v>
      </c>
    </row>
    <row r="181" customFormat="false" ht="15" hidden="false" customHeight="false" outlineLevel="0" collapsed="false">
      <c r="B181" s="100" t="s">
        <v>155</v>
      </c>
    </row>
    <row r="182" customFormat="false" ht="15" hidden="false" customHeight="false" outlineLevel="0" collapsed="false">
      <c r="B182" s="100" t="s">
        <v>156</v>
      </c>
    </row>
    <row r="185" customFormat="false" ht="15" hidden="false" customHeight="false" outlineLevel="0" collapsed="false">
      <c r="B185" s="0" t="s">
        <v>161</v>
      </c>
    </row>
    <row r="206" customFormat="false" ht="15" hidden="false" customHeight="false" outlineLevel="0" collapsed="false">
      <c r="B206" s="0" t="s">
        <v>166</v>
      </c>
    </row>
    <row r="208" customFormat="false" ht="15" hidden="false" customHeight="false" outlineLevel="0" collapsed="false">
      <c r="B208" s="0" t="s">
        <v>145</v>
      </c>
    </row>
    <row r="209" customFormat="false" ht="15" hidden="false" customHeight="false" outlineLevel="0" collapsed="false">
      <c r="B209" s="94" t="n">
        <v>-0.685375819011275</v>
      </c>
      <c r="C209" s="95" t="n">
        <v>-0.550988511295082</v>
      </c>
    </row>
    <row r="210" customFormat="false" ht="15.75" hidden="false" customHeight="false" outlineLevel="0" collapsed="false"/>
    <row r="211" customFormat="false" ht="15" hidden="false" customHeight="false" outlineLevel="0" collapsed="false">
      <c r="B211" s="96" t="s">
        <v>146</v>
      </c>
      <c r="C211" s="97" t="n">
        <v>-0.618182165153178</v>
      </c>
    </row>
    <row r="212" customFormat="false" ht="15" hidden="false" customHeight="false" outlineLevel="0" collapsed="false">
      <c r="B212" s="88" t="s">
        <v>147</v>
      </c>
      <c r="C212" s="98" t="n">
        <v>-18.0316846906998</v>
      </c>
    </row>
    <row r="213" customFormat="false" ht="15" hidden="false" customHeight="false" outlineLevel="0" collapsed="false">
      <c r="B213" s="88" t="s">
        <v>148</v>
      </c>
      <c r="C213" s="98" t="n">
        <v>1.95996398454005</v>
      </c>
    </row>
    <row r="214" customFormat="false" ht="15" hidden="false" customHeight="false" outlineLevel="0" collapsed="false">
      <c r="B214" s="88" t="s">
        <v>149</v>
      </c>
      <c r="C214" s="98" t="s">
        <v>150</v>
      </c>
    </row>
    <row r="215" customFormat="false" ht="15.75" hidden="false" customHeight="false" outlineLevel="0" collapsed="false">
      <c r="B215" s="91" t="s">
        <v>151</v>
      </c>
      <c r="C215" s="99" t="n">
        <v>0.05</v>
      </c>
    </row>
    <row r="217" customFormat="false" ht="15" hidden="false" customHeight="false" outlineLevel="0" collapsed="false">
      <c r="B217" s="100" t="s">
        <v>152</v>
      </c>
    </row>
    <row r="218" customFormat="false" ht="15" hidden="false" customHeight="false" outlineLevel="0" collapsed="false">
      <c r="B218" s="100" t="s">
        <v>153</v>
      </c>
    </row>
    <row r="219" customFormat="false" ht="15" hidden="false" customHeight="false" outlineLevel="0" collapsed="false">
      <c r="B219" s="100" t="s">
        <v>154</v>
      </c>
    </row>
    <row r="220" customFormat="false" ht="15" hidden="false" customHeight="false" outlineLevel="0" collapsed="false">
      <c r="B220" s="100" t="s">
        <v>155</v>
      </c>
    </row>
    <row r="221" customFormat="false" ht="15" hidden="false" customHeight="false" outlineLevel="0" collapsed="false">
      <c r="B221" s="100" t="s">
        <v>156</v>
      </c>
    </row>
    <row r="224" customFormat="false" ht="15" hidden="false" customHeight="false" outlineLevel="0" collapsed="false">
      <c r="B224" s="0" t="s">
        <v>167</v>
      </c>
    </row>
    <row r="226" customFormat="false" ht="15" hidden="false" customHeight="false" outlineLevel="0" collapsed="false">
      <c r="B226" s="0" t="s">
        <v>145</v>
      </c>
    </row>
    <row r="227" customFormat="false" ht="15" hidden="false" customHeight="false" outlineLevel="0" collapsed="false">
      <c r="B227" s="94" t="n">
        <v>-0.697772998888531</v>
      </c>
      <c r="C227" s="95" t="n">
        <v>-0.538591331417826</v>
      </c>
    </row>
    <row r="228" customFormat="false" ht="15.75" hidden="false" customHeight="false" outlineLevel="0" collapsed="false"/>
    <row r="229" customFormat="false" ht="15" hidden="false" customHeight="false" outlineLevel="0" collapsed="false">
      <c r="B229" s="96" t="s">
        <v>146</v>
      </c>
      <c r="C229" s="97" t="n">
        <v>-0.618182165153178</v>
      </c>
    </row>
    <row r="230" customFormat="false" ht="15" hidden="false" customHeight="false" outlineLevel="0" collapsed="false">
      <c r="B230" s="88" t="s">
        <v>158</v>
      </c>
      <c r="C230" s="98" t="n">
        <v>-15.5654198486753</v>
      </c>
    </row>
    <row r="231" customFormat="false" ht="15" hidden="false" customHeight="false" outlineLevel="0" collapsed="false">
      <c r="B231" s="88" t="s">
        <v>159</v>
      </c>
      <c r="C231" s="98" t="n">
        <v>2.00404478328794</v>
      </c>
    </row>
    <row r="232" customFormat="false" ht="15" hidden="false" customHeight="false" outlineLevel="0" collapsed="false">
      <c r="B232" s="88" t="s">
        <v>160</v>
      </c>
      <c r="C232" s="101" t="n">
        <v>55</v>
      </c>
    </row>
    <row r="233" customFormat="false" ht="15" hidden="false" customHeight="false" outlineLevel="0" collapsed="false">
      <c r="B233" s="88" t="s">
        <v>149</v>
      </c>
      <c r="C233" s="98" t="s">
        <v>150</v>
      </c>
    </row>
    <row r="234" customFormat="false" ht="15.75" hidden="false" customHeight="false" outlineLevel="0" collapsed="false">
      <c r="B234" s="91" t="s">
        <v>151</v>
      </c>
      <c r="C234" s="99" t="n">
        <v>0.05</v>
      </c>
    </row>
    <row r="236" customFormat="false" ht="15" hidden="false" customHeight="false" outlineLevel="0" collapsed="false">
      <c r="B236" s="100" t="s">
        <v>152</v>
      </c>
    </row>
    <row r="237" customFormat="false" ht="15" hidden="false" customHeight="false" outlineLevel="0" collapsed="false">
      <c r="B237" s="100" t="s">
        <v>153</v>
      </c>
    </row>
    <row r="238" customFormat="false" ht="15" hidden="false" customHeight="false" outlineLevel="0" collapsed="false">
      <c r="B238" s="100" t="s">
        <v>154</v>
      </c>
    </row>
    <row r="239" customFormat="false" ht="15" hidden="false" customHeight="false" outlineLevel="0" collapsed="false">
      <c r="B239" s="100" t="s">
        <v>155</v>
      </c>
    </row>
    <row r="240" customFormat="false" ht="15" hidden="false" customHeight="false" outlineLevel="0" collapsed="false">
      <c r="B240" s="100" t="s">
        <v>156</v>
      </c>
    </row>
    <row r="243" customFormat="false" ht="15" hidden="false" customHeight="false" outlineLevel="0" collapsed="false">
      <c r="B243" s="0" t="s">
        <v>161</v>
      </c>
    </row>
    <row r="264" customFormat="false" ht="15" hidden="false" customHeight="false" outlineLevel="0" collapsed="false">
      <c r="B264" s="0" t="s">
        <v>168</v>
      </c>
    </row>
    <row r="266" customFormat="false" ht="15" hidden="false" customHeight="false" outlineLevel="0" collapsed="false">
      <c r="B266" s="0" t="s">
        <v>145</v>
      </c>
    </row>
    <row r="267" customFormat="false" ht="15" hidden="false" customHeight="false" outlineLevel="0" collapsed="false">
      <c r="B267" s="94" t="n">
        <v>0.254567184661943</v>
      </c>
      <c r="C267" s="95" t="n">
        <v>0.373729921358914</v>
      </c>
    </row>
    <row r="268" customFormat="false" ht="15.75" hidden="false" customHeight="false" outlineLevel="0" collapsed="false"/>
    <row r="269" customFormat="false" ht="15" hidden="false" customHeight="false" outlineLevel="0" collapsed="false">
      <c r="B269" s="96" t="s">
        <v>146</v>
      </c>
      <c r="C269" s="97" t="n">
        <v>0.314148553010429</v>
      </c>
    </row>
    <row r="270" customFormat="false" ht="15" hidden="false" customHeight="false" outlineLevel="0" collapsed="false">
      <c r="B270" s="88" t="s">
        <v>147</v>
      </c>
      <c r="C270" s="98" t="n">
        <v>10.3341005210644</v>
      </c>
    </row>
    <row r="271" customFormat="false" ht="15" hidden="false" customHeight="false" outlineLevel="0" collapsed="false">
      <c r="B271" s="88" t="s">
        <v>148</v>
      </c>
      <c r="C271" s="98" t="n">
        <v>1.95996398454005</v>
      </c>
    </row>
    <row r="272" customFormat="false" ht="15" hidden="false" customHeight="false" outlineLevel="0" collapsed="false">
      <c r="B272" s="88" t="s">
        <v>149</v>
      </c>
      <c r="C272" s="98" t="s">
        <v>150</v>
      </c>
    </row>
    <row r="273" customFormat="false" ht="15.75" hidden="false" customHeight="false" outlineLevel="0" collapsed="false">
      <c r="B273" s="91" t="s">
        <v>151</v>
      </c>
      <c r="C273" s="99" t="n">
        <v>0.05</v>
      </c>
    </row>
    <row r="275" customFormat="false" ht="15" hidden="false" customHeight="false" outlineLevel="0" collapsed="false">
      <c r="B275" s="100" t="s">
        <v>152</v>
      </c>
    </row>
    <row r="276" customFormat="false" ht="15" hidden="false" customHeight="false" outlineLevel="0" collapsed="false">
      <c r="B276" s="100" t="s">
        <v>153</v>
      </c>
    </row>
    <row r="277" customFormat="false" ht="15" hidden="false" customHeight="false" outlineLevel="0" collapsed="false">
      <c r="B277" s="100" t="s">
        <v>154</v>
      </c>
    </row>
    <row r="278" customFormat="false" ht="15" hidden="false" customHeight="false" outlineLevel="0" collapsed="false">
      <c r="B278" s="100" t="s">
        <v>155</v>
      </c>
    </row>
    <row r="279" customFormat="false" ht="15" hidden="false" customHeight="false" outlineLevel="0" collapsed="false">
      <c r="B279" s="100" t="s">
        <v>156</v>
      </c>
    </row>
    <row r="282" customFormat="false" ht="15" hidden="false" customHeight="false" outlineLevel="0" collapsed="false">
      <c r="B282" s="0" t="s">
        <v>169</v>
      </c>
    </row>
    <row r="284" customFormat="false" ht="15" hidden="false" customHeight="false" outlineLevel="0" collapsed="false">
      <c r="B284" s="0" t="s">
        <v>145</v>
      </c>
    </row>
    <row r="285" customFormat="false" ht="15" hidden="false" customHeight="false" outlineLevel="0" collapsed="false">
      <c r="B285" s="94" t="n">
        <v>0.251968353291725</v>
      </c>
      <c r="C285" s="95" t="n">
        <v>0.376328752729132</v>
      </c>
    </row>
    <row r="286" customFormat="false" ht="15.75" hidden="false" customHeight="false" outlineLevel="0" collapsed="false"/>
    <row r="287" customFormat="false" ht="15" hidden="false" customHeight="false" outlineLevel="0" collapsed="false">
      <c r="B287" s="96" t="s">
        <v>146</v>
      </c>
      <c r="C287" s="97" t="n">
        <v>0.314148553010429</v>
      </c>
    </row>
    <row r="288" customFormat="false" ht="15" hidden="false" customHeight="false" outlineLevel="0" collapsed="false">
      <c r="B288" s="88" t="s">
        <v>158</v>
      </c>
      <c r="C288" s="98" t="n">
        <v>10.1248913912484</v>
      </c>
    </row>
    <row r="289" customFormat="false" ht="15" hidden="false" customHeight="false" outlineLevel="0" collapsed="false">
      <c r="B289" s="88" t="s">
        <v>159</v>
      </c>
      <c r="C289" s="98" t="n">
        <v>2.00404478328794</v>
      </c>
    </row>
    <row r="290" customFormat="false" ht="15" hidden="false" customHeight="false" outlineLevel="0" collapsed="false">
      <c r="B290" s="88" t="s">
        <v>160</v>
      </c>
      <c r="C290" s="101" t="n">
        <v>55</v>
      </c>
    </row>
    <row r="291" customFormat="false" ht="15" hidden="false" customHeight="false" outlineLevel="0" collapsed="false">
      <c r="B291" s="88" t="s">
        <v>149</v>
      </c>
      <c r="C291" s="98" t="s">
        <v>150</v>
      </c>
    </row>
    <row r="292" customFormat="false" ht="15.75" hidden="false" customHeight="false" outlineLevel="0" collapsed="false">
      <c r="B292" s="91" t="s">
        <v>151</v>
      </c>
      <c r="C292" s="99" t="n">
        <v>0.05</v>
      </c>
    </row>
    <row r="294" customFormat="false" ht="15" hidden="false" customHeight="false" outlineLevel="0" collapsed="false">
      <c r="B294" s="100" t="s">
        <v>152</v>
      </c>
    </row>
    <row r="295" customFormat="false" ht="15" hidden="false" customHeight="false" outlineLevel="0" collapsed="false">
      <c r="B295" s="100" t="s">
        <v>153</v>
      </c>
    </row>
    <row r="296" customFormat="false" ht="15" hidden="false" customHeight="false" outlineLevel="0" collapsed="false">
      <c r="B296" s="100" t="s">
        <v>154</v>
      </c>
    </row>
    <row r="297" customFormat="false" ht="15" hidden="false" customHeight="false" outlineLevel="0" collapsed="false">
      <c r="B297" s="100" t="s">
        <v>155</v>
      </c>
    </row>
    <row r="298" customFormat="false" ht="15" hidden="false" customHeight="false" outlineLevel="0" collapsed="false">
      <c r="B298" s="100" t="s">
        <v>156</v>
      </c>
    </row>
    <row r="301" customFormat="false" ht="15" hidden="false" customHeight="false" outlineLevel="0" collapsed="false">
      <c r="B301" s="0" t="s">
        <v>161</v>
      </c>
    </row>
    <row r="322" customFormat="false" ht="15" hidden="false" customHeight="false" outlineLevel="0" collapsed="false">
      <c r="B322" s="0" t="s">
        <v>170</v>
      </c>
    </row>
    <row r="324" customFormat="false" ht="15" hidden="false" customHeight="false" outlineLevel="0" collapsed="false">
      <c r="B324" s="0" t="s">
        <v>145</v>
      </c>
    </row>
    <row r="325" customFormat="false" ht="15" hidden="false" customHeight="false" outlineLevel="0" collapsed="false">
      <c r="B325" s="94" t="n">
        <v>0.745810758906283</v>
      </c>
      <c r="C325" s="95" t="n">
        <v>0.825342856215596</v>
      </c>
    </row>
    <row r="326" customFormat="false" ht="15.75" hidden="false" customHeight="false" outlineLevel="0" collapsed="false"/>
    <row r="327" customFormat="false" ht="15" hidden="false" customHeight="false" outlineLevel="0" collapsed="false">
      <c r="B327" s="96" t="s">
        <v>146</v>
      </c>
      <c r="C327" s="97" t="n">
        <v>0.78557680756094</v>
      </c>
    </row>
    <row r="328" customFormat="false" ht="15" hidden="false" customHeight="false" outlineLevel="0" collapsed="false">
      <c r="B328" s="88" t="s">
        <v>147</v>
      </c>
      <c r="C328" s="98" t="n">
        <v>38.7190153912638</v>
      </c>
    </row>
    <row r="329" customFormat="false" ht="15" hidden="false" customHeight="false" outlineLevel="0" collapsed="false">
      <c r="B329" s="88" t="s">
        <v>148</v>
      </c>
      <c r="C329" s="98" t="n">
        <v>1.95996398454005</v>
      </c>
    </row>
    <row r="330" customFormat="false" ht="15" hidden="false" customHeight="false" outlineLevel="0" collapsed="false">
      <c r="B330" s="88" t="s">
        <v>149</v>
      </c>
      <c r="C330" s="98" t="s">
        <v>150</v>
      </c>
    </row>
    <row r="331" customFormat="false" ht="15.75" hidden="false" customHeight="false" outlineLevel="0" collapsed="false">
      <c r="B331" s="91" t="s">
        <v>151</v>
      </c>
      <c r="C331" s="99" t="n">
        <v>0.05</v>
      </c>
    </row>
    <row r="333" customFormat="false" ht="15" hidden="false" customHeight="false" outlineLevel="0" collapsed="false">
      <c r="B333" s="100" t="s">
        <v>152</v>
      </c>
    </row>
    <row r="334" customFormat="false" ht="15" hidden="false" customHeight="false" outlineLevel="0" collapsed="false">
      <c r="B334" s="100" t="s">
        <v>153</v>
      </c>
    </row>
    <row r="335" customFormat="false" ht="15" hidden="false" customHeight="false" outlineLevel="0" collapsed="false">
      <c r="B335" s="100" t="s">
        <v>154</v>
      </c>
    </row>
    <row r="336" customFormat="false" ht="15" hidden="false" customHeight="false" outlineLevel="0" collapsed="false">
      <c r="B336" s="100" t="s">
        <v>155</v>
      </c>
    </row>
    <row r="337" customFormat="false" ht="15" hidden="false" customHeight="false" outlineLevel="0" collapsed="false">
      <c r="B337" s="100" t="s">
        <v>156</v>
      </c>
    </row>
    <row r="340" customFormat="false" ht="15" hidden="false" customHeight="false" outlineLevel="0" collapsed="false">
      <c r="B340" s="0" t="s">
        <v>171</v>
      </c>
    </row>
    <row r="342" customFormat="false" ht="15" hidden="false" customHeight="false" outlineLevel="0" collapsed="false">
      <c r="B342" s="0" t="s">
        <v>145</v>
      </c>
    </row>
    <row r="343" customFormat="false" ht="15" hidden="false" customHeight="false" outlineLevel="0" collapsed="false">
      <c r="B343" s="94" t="n">
        <v>0.740005582881018</v>
      </c>
      <c r="C343" s="95" t="n">
        <v>0.831148032240862</v>
      </c>
    </row>
    <row r="344" customFormat="false" ht="15.75" hidden="false" customHeight="false" outlineLevel="0" collapsed="false"/>
    <row r="345" customFormat="false" ht="15" hidden="false" customHeight="false" outlineLevel="0" collapsed="false">
      <c r="B345" s="96" t="s">
        <v>146</v>
      </c>
      <c r="C345" s="97" t="n">
        <v>0.78557680756094</v>
      </c>
    </row>
    <row r="346" customFormat="false" ht="15" hidden="false" customHeight="false" outlineLevel="0" collapsed="false">
      <c r="B346" s="88" t="s">
        <v>158</v>
      </c>
      <c r="C346" s="98" t="n">
        <v>34.546605102718</v>
      </c>
    </row>
    <row r="347" customFormat="false" ht="15" hidden="false" customHeight="false" outlineLevel="0" collapsed="false">
      <c r="B347" s="88" t="s">
        <v>159</v>
      </c>
      <c r="C347" s="98" t="n">
        <v>2.00404478328794</v>
      </c>
    </row>
    <row r="348" customFormat="false" ht="15" hidden="false" customHeight="false" outlineLevel="0" collapsed="false">
      <c r="B348" s="88" t="s">
        <v>160</v>
      </c>
      <c r="C348" s="101" t="n">
        <v>55</v>
      </c>
    </row>
    <row r="349" customFormat="false" ht="15" hidden="false" customHeight="false" outlineLevel="0" collapsed="false">
      <c r="B349" s="88" t="s">
        <v>149</v>
      </c>
      <c r="C349" s="98" t="s">
        <v>150</v>
      </c>
    </row>
    <row r="350" customFormat="false" ht="15.75" hidden="false" customHeight="false" outlineLevel="0" collapsed="false">
      <c r="B350" s="91" t="s">
        <v>151</v>
      </c>
      <c r="C350" s="99" t="n">
        <v>0.05</v>
      </c>
    </row>
    <row r="352" customFormat="false" ht="15" hidden="false" customHeight="false" outlineLevel="0" collapsed="false">
      <c r="B352" s="100" t="s">
        <v>152</v>
      </c>
    </row>
    <row r="353" customFormat="false" ht="15" hidden="false" customHeight="false" outlineLevel="0" collapsed="false">
      <c r="B353" s="100" t="s">
        <v>153</v>
      </c>
    </row>
    <row r="354" customFormat="false" ht="15" hidden="false" customHeight="false" outlineLevel="0" collapsed="false">
      <c r="B354" s="100" t="s">
        <v>154</v>
      </c>
    </row>
    <row r="355" customFormat="false" ht="15" hidden="false" customHeight="false" outlineLevel="0" collapsed="false">
      <c r="B355" s="100" t="s">
        <v>155</v>
      </c>
    </row>
    <row r="356" customFormat="false" ht="15" hidden="false" customHeight="false" outlineLevel="0" collapsed="false">
      <c r="B356" s="100" t="s">
        <v>156</v>
      </c>
    </row>
    <row r="359" customFormat="false" ht="15" hidden="false" customHeight="false" outlineLevel="0" collapsed="false">
      <c r="B359" s="0" t="s">
        <v>161</v>
      </c>
    </row>
    <row r="380" customFormat="false" ht="15" hidden="false" customHeight="false" outlineLevel="0" collapsed="false">
      <c r="B380" s="0" t="s">
        <v>172</v>
      </c>
    </row>
    <row r="382" customFormat="false" ht="15" hidden="false" customHeight="false" outlineLevel="0" collapsed="false">
      <c r="B382" s="0" t="s">
        <v>145</v>
      </c>
    </row>
    <row r="383" customFormat="false" ht="15" hidden="false" customHeight="false" outlineLevel="0" collapsed="false">
      <c r="B383" s="94" t="n">
        <v>0.241139851267245</v>
      </c>
      <c r="C383" s="95" t="n">
        <v>0.394995268186146</v>
      </c>
    </row>
    <row r="384" customFormat="false" ht="15.75" hidden="false" customHeight="false" outlineLevel="0" collapsed="false"/>
    <row r="385" customFormat="false" ht="15" hidden="false" customHeight="false" outlineLevel="0" collapsed="false">
      <c r="B385" s="96" t="s">
        <v>146</v>
      </c>
      <c r="C385" s="97" t="n">
        <v>0.318067559726696</v>
      </c>
    </row>
    <row r="386" customFormat="false" ht="15" hidden="false" customHeight="false" outlineLevel="0" collapsed="false">
      <c r="B386" s="88" t="s">
        <v>147</v>
      </c>
      <c r="C386" s="98" t="n">
        <v>8.10372457725642</v>
      </c>
    </row>
    <row r="387" customFormat="false" ht="15" hidden="false" customHeight="false" outlineLevel="0" collapsed="false">
      <c r="B387" s="88" t="s">
        <v>148</v>
      </c>
      <c r="C387" s="98" t="n">
        <v>1.95996398454005</v>
      </c>
    </row>
    <row r="388" customFormat="false" ht="15" hidden="false" customHeight="false" outlineLevel="0" collapsed="false">
      <c r="B388" s="88" t="s">
        <v>149</v>
      </c>
      <c r="C388" s="98" t="s">
        <v>150</v>
      </c>
    </row>
    <row r="389" customFormat="false" ht="15.75" hidden="false" customHeight="false" outlineLevel="0" collapsed="false">
      <c r="B389" s="91" t="s">
        <v>151</v>
      </c>
      <c r="C389" s="99" t="n">
        <v>0.05</v>
      </c>
    </row>
    <row r="391" customFormat="false" ht="15" hidden="false" customHeight="false" outlineLevel="0" collapsed="false">
      <c r="B391" s="100" t="s">
        <v>152</v>
      </c>
    </row>
    <row r="392" customFormat="false" ht="15" hidden="false" customHeight="false" outlineLevel="0" collapsed="false">
      <c r="B392" s="100" t="s">
        <v>153</v>
      </c>
    </row>
    <row r="393" customFormat="false" ht="15" hidden="false" customHeight="false" outlineLevel="0" collapsed="false">
      <c r="B393" s="100" t="s">
        <v>154</v>
      </c>
    </row>
    <row r="394" customFormat="false" ht="15" hidden="false" customHeight="false" outlineLevel="0" collapsed="false">
      <c r="B394" s="100" t="s">
        <v>155</v>
      </c>
    </row>
    <row r="395" customFormat="false" ht="15" hidden="false" customHeight="false" outlineLevel="0" collapsed="false">
      <c r="B395" s="100" t="s">
        <v>156</v>
      </c>
    </row>
    <row r="398" customFormat="false" ht="15" hidden="false" customHeight="false" outlineLevel="0" collapsed="false">
      <c r="B398" s="0" t="s">
        <v>173</v>
      </c>
    </row>
    <row r="400" customFormat="false" ht="15" hidden="false" customHeight="false" outlineLevel="0" collapsed="false">
      <c r="B400" s="0" t="s">
        <v>145</v>
      </c>
    </row>
    <row r="401" customFormat="false" ht="15" hidden="false" customHeight="false" outlineLevel="0" collapsed="false">
      <c r="B401" s="94" t="n">
        <v>0.225824663597925</v>
      </c>
      <c r="C401" s="95" t="n">
        <v>0.410310455855467</v>
      </c>
    </row>
    <row r="402" customFormat="false" ht="15.75" hidden="false" customHeight="false" outlineLevel="0" collapsed="false"/>
    <row r="403" customFormat="false" ht="15" hidden="false" customHeight="false" outlineLevel="0" collapsed="false">
      <c r="B403" s="96" t="s">
        <v>146</v>
      </c>
      <c r="C403" s="97" t="n">
        <v>0.318067559726696</v>
      </c>
    </row>
    <row r="404" customFormat="false" ht="15" hidden="false" customHeight="false" outlineLevel="0" collapsed="false">
      <c r="B404" s="88" t="s">
        <v>158</v>
      </c>
      <c r="C404" s="98" t="n">
        <v>6.91025174354425</v>
      </c>
    </row>
    <row r="405" customFormat="false" ht="15" hidden="false" customHeight="false" outlineLevel="0" collapsed="false">
      <c r="B405" s="88" t="s">
        <v>159</v>
      </c>
      <c r="C405" s="98" t="n">
        <v>2.00404478328794</v>
      </c>
    </row>
    <row r="406" customFormat="false" ht="15" hidden="false" customHeight="false" outlineLevel="0" collapsed="false">
      <c r="B406" s="88" t="s">
        <v>160</v>
      </c>
      <c r="C406" s="101" t="n">
        <v>55</v>
      </c>
    </row>
    <row r="407" customFormat="false" ht="15" hidden="false" customHeight="false" outlineLevel="0" collapsed="false">
      <c r="B407" s="88" t="s">
        <v>149</v>
      </c>
      <c r="C407" s="98" t="s">
        <v>150</v>
      </c>
    </row>
    <row r="408" customFormat="false" ht="15.75" hidden="false" customHeight="false" outlineLevel="0" collapsed="false">
      <c r="B408" s="91" t="s">
        <v>151</v>
      </c>
      <c r="C408" s="99" t="n">
        <v>0.05</v>
      </c>
    </row>
    <row r="410" customFormat="false" ht="15" hidden="false" customHeight="false" outlineLevel="0" collapsed="false">
      <c r="B410" s="100" t="s">
        <v>152</v>
      </c>
    </row>
    <row r="411" customFormat="false" ht="15" hidden="false" customHeight="false" outlineLevel="0" collapsed="false">
      <c r="B411" s="100" t="s">
        <v>153</v>
      </c>
    </row>
    <row r="412" customFormat="false" ht="15" hidden="false" customHeight="false" outlineLevel="0" collapsed="false">
      <c r="B412" s="100" t="s">
        <v>154</v>
      </c>
    </row>
    <row r="413" customFormat="false" ht="15" hidden="false" customHeight="false" outlineLevel="0" collapsed="false">
      <c r="B413" s="100" t="s">
        <v>155</v>
      </c>
    </row>
    <row r="414" customFormat="false" ht="15" hidden="false" customHeight="false" outlineLevel="0" collapsed="false">
      <c r="B414" s="100" t="s">
        <v>156</v>
      </c>
    </row>
    <row r="417" customFormat="false" ht="15" hidden="false" customHeight="false" outlineLevel="0" collapsed="false">
      <c r="B417" s="0" t="s">
        <v>161</v>
      </c>
    </row>
    <row r="438" customFormat="false" ht="15" hidden="false" customHeight="false" outlineLevel="0" collapsed="false">
      <c r="B438" s="0" t="s">
        <v>174</v>
      </c>
    </row>
    <row r="440" customFormat="false" ht="15" hidden="false" customHeight="false" outlineLevel="0" collapsed="false">
      <c r="B440" s="0" t="s">
        <v>145</v>
      </c>
    </row>
    <row r="441" customFormat="false" ht="15" hidden="false" customHeight="false" outlineLevel="0" collapsed="false">
      <c r="B441" s="94" t="n">
        <v>21.3309543294427</v>
      </c>
      <c r="C441" s="95" t="n">
        <v>29.7824572611246</v>
      </c>
    </row>
    <row r="442" customFormat="false" ht="15.75" hidden="false" customHeight="false" outlineLevel="0" collapsed="false"/>
    <row r="443" customFormat="false" ht="15" hidden="false" customHeight="false" outlineLevel="0" collapsed="false">
      <c r="B443" s="96" t="s">
        <v>146</v>
      </c>
      <c r="C443" s="97" t="n">
        <v>25.5567057952837</v>
      </c>
    </row>
    <row r="444" customFormat="false" ht="15" hidden="false" customHeight="false" outlineLevel="0" collapsed="false">
      <c r="B444" s="88" t="s">
        <v>147</v>
      </c>
      <c r="C444" s="98" t="n">
        <v>11.8535657686328</v>
      </c>
    </row>
    <row r="445" customFormat="false" ht="15" hidden="false" customHeight="false" outlineLevel="0" collapsed="false">
      <c r="B445" s="88" t="s">
        <v>148</v>
      </c>
      <c r="C445" s="98" t="n">
        <v>1.95996398454005</v>
      </c>
    </row>
    <row r="446" customFormat="false" ht="15" hidden="false" customHeight="false" outlineLevel="0" collapsed="false">
      <c r="B446" s="88" t="s">
        <v>149</v>
      </c>
      <c r="C446" s="98" t="s">
        <v>150</v>
      </c>
    </row>
    <row r="447" customFormat="false" ht="15.75" hidden="false" customHeight="false" outlineLevel="0" collapsed="false">
      <c r="B447" s="91" t="s">
        <v>151</v>
      </c>
      <c r="C447" s="99" t="n">
        <v>0.05</v>
      </c>
    </row>
    <row r="449" customFormat="false" ht="15" hidden="false" customHeight="false" outlineLevel="0" collapsed="false">
      <c r="B449" s="100" t="s">
        <v>152</v>
      </c>
    </row>
    <row r="450" customFormat="false" ht="15" hidden="false" customHeight="false" outlineLevel="0" collapsed="false">
      <c r="B450" s="100" t="s">
        <v>153</v>
      </c>
    </row>
    <row r="451" customFormat="false" ht="15" hidden="false" customHeight="false" outlineLevel="0" collapsed="false">
      <c r="B451" s="100" t="s">
        <v>154</v>
      </c>
    </row>
    <row r="452" customFormat="false" ht="15" hidden="false" customHeight="false" outlineLevel="0" collapsed="false">
      <c r="B452" s="100" t="s">
        <v>155</v>
      </c>
    </row>
    <row r="453" customFormat="false" ht="15" hidden="false" customHeight="false" outlineLevel="0" collapsed="false">
      <c r="B453" s="100" t="s">
        <v>156</v>
      </c>
    </row>
    <row r="456" customFormat="false" ht="15" hidden="false" customHeight="false" outlineLevel="0" collapsed="false">
      <c r="B456" s="0" t="s">
        <v>175</v>
      </c>
    </row>
    <row r="458" customFormat="false" ht="15" hidden="false" customHeight="false" outlineLevel="0" collapsed="false">
      <c r="B458" s="0" t="s">
        <v>145</v>
      </c>
    </row>
    <row r="459" customFormat="false" ht="15" hidden="false" customHeight="false" outlineLevel="0" collapsed="false">
      <c r="B459" s="94" t="n">
        <v>22.1839828819543</v>
      </c>
      <c r="C459" s="95" t="n">
        <v>28.9294287086131</v>
      </c>
    </row>
    <row r="460" customFormat="false" ht="15.75" hidden="false" customHeight="false" outlineLevel="0" collapsed="false"/>
    <row r="461" customFormat="false" ht="15" hidden="false" customHeight="false" outlineLevel="0" collapsed="false">
      <c r="B461" s="96" t="s">
        <v>146</v>
      </c>
      <c r="C461" s="97" t="n">
        <v>25.5567057952837</v>
      </c>
    </row>
    <row r="462" customFormat="false" ht="15" hidden="false" customHeight="false" outlineLevel="0" collapsed="false">
      <c r="B462" s="88" t="s">
        <v>158</v>
      </c>
      <c r="C462" s="98" t="n">
        <v>15.2439028544507</v>
      </c>
    </row>
    <row r="463" customFormat="false" ht="15" hidden="false" customHeight="false" outlineLevel="0" collapsed="false">
      <c r="B463" s="88" t="s">
        <v>159</v>
      </c>
      <c r="C463" s="98" t="n">
        <v>2.01174051372697</v>
      </c>
    </row>
    <row r="464" customFormat="false" ht="15" hidden="false" customHeight="false" outlineLevel="0" collapsed="false">
      <c r="B464" s="88" t="s">
        <v>160</v>
      </c>
      <c r="C464" s="101" t="n">
        <v>47</v>
      </c>
    </row>
    <row r="465" customFormat="false" ht="15" hidden="false" customHeight="false" outlineLevel="0" collapsed="false">
      <c r="B465" s="88" t="s">
        <v>149</v>
      </c>
      <c r="C465" s="98" t="s">
        <v>150</v>
      </c>
    </row>
    <row r="466" customFormat="false" ht="15.75" hidden="false" customHeight="false" outlineLevel="0" collapsed="false">
      <c r="B466" s="91" t="s">
        <v>151</v>
      </c>
      <c r="C466" s="99" t="n">
        <v>0.05</v>
      </c>
    </row>
    <row r="468" customFormat="false" ht="15" hidden="false" customHeight="false" outlineLevel="0" collapsed="false">
      <c r="B468" s="100" t="s">
        <v>152</v>
      </c>
    </row>
    <row r="469" customFormat="false" ht="15" hidden="false" customHeight="false" outlineLevel="0" collapsed="false">
      <c r="B469" s="100" t="s">
        <v>153</v>
      </c>
    </row>
    <row r="470" customFormat="false" ht="15" hidden="false" customHeight="false" outlineLevel="0" collapsed="false">
      <c r="B470" s="100" t="s">
        <v>154</v>
      </c>
    </row>
    <row r="471" customFormat="false" ht="15" hidden="false" customHeight="false" outlineLevel="0" collapsed="false">
      <c r="B471" s="100" t="s">
        <v>155</v>
      </c>
    </row>
    <row r="472" customFormat="false" ht="15" hidden="false" customHeight="false" outlineLevel="0" collapsed="false">
      <c r="B472" s="100" t="s">
        <v>156</v>
      </c>
    </row>
    <row r="475" customFormat="false" ht="15" hidden="false" customHeight="false" outlineLevel="0" collapsed="false">
      <c r="B475" s="0" t="s">
        <v>161</v>
      </c>
    </row>
    <row r="496" customFormat="false" ht="15" hidden="false" customHeight="false" outlineLevel="0" collapsed="false">
      <c r="B496" s="0" t="s">
        <v>176</v>
      </c>
    </row>
    <row r="498" customFormat="false" ht="15" hidden="false" customHeight="false" outlineLevel="0" collapsed="false">
      <c r="B498" s="0" t="s">
        <v>145</v>
      </c>
    </row>
    <row r="499" customFormat="false" ht="15" hidden="false" customHeight="false" outlineLevel="0" collapsed="false">
      <c r="B499" s="94" t="n">
        <v>3.76355736533882</v>
      </c>
      <c r="C499" s="95" t="n">
        <v>5.02838591046119</v>
      </c>
    </row>
    <row r="500" customFormat="false" ht="15.75" hidden="false" customHeight="false" outlineLevel="0" collapsed="false"/>
    <row r="501" customFormat="false" ht="15" hidden="false" customHeight="false" outlineLevel="0" collapsed="false">
      <c r="B501" s="96" t="s">
        <v>146</v>
      </c>
      <c r="C501" s="97" t="n">
        <v>4.39597163790001</v>
      </c>
    </row>
    <row r="502" customFormat="false" ht="15" hidden="false" customHeight="false" outlineLevel="0" collapsed="false">
      <c r="B502" s="88" t="s">
        <v>147</v>
      </c>
      <c r="C502" s="98" t="n">
        <v>13.6238956980686</v>
      </c>
    </row>
    <row r="503" customFormat="false" ht="15" hidden="false" customHeight="false" outlineLevel="0" collapsed="false">
      <c r="B503" s="88" t="s">
        <v>148</v>
      </c>
      <c r="C503" s="98" t="n">
        <v>1.95996398454005</v>
      </c>
    </row>
    <row r="504" customFormat="false" ht="15" hidden="false" customHeight="false" outlineLevel="0" collapsed="false">
      <c r="B504" s="88" t="s">
        <v>149</v>
      </c>
      <c r="C504" s="98" t="s">
        <v>150</v>
      </c>
    </row>
    <row r="505" customFormat="false" ht="15.75" hidden="false" customHeight="false" outlineLevel="0" collapsed="false">
      <c r="B505" s="91" t="s">
        <v>151</v>
      </c>
      <c r="C505" s="99" t="n">
        <v>0.05</v>
      </c>
    </row>
    <row r="507" customFormat="false" ht="15" hidden="false" customHeight="false" outlineLevel="0" collapsed="false">
      <c r="B507" s="100" t="s">
        <v>152</v>
      </c>
    </row>
    <row r="508" customFormat="false" ht="15" hidden="false" customHeight="false" outlineLevel="0" collapsed="false">
      <c r="B508" s="100" t="s">
        <v>153</v>
      </c>
    </row>
    <row r="509" customFormat="false" ht="15" hidden="false" customHeight="false" outlineLevel="0" collapsed="false">
      <c r="B509" s="100" t="s">
        <v>154</v>
      </c>
    </row>
    <row r="510" customFormat="false" ht="15" hidden="false" customHeight="false" outlineLevel="0" collapsed="false">
      <c r="B510" s="100" t="s">
        <v>155</v>
      </c>
    </row>
    <row r="511" customFormat="false" ht="15" hidden="false" customHeight="false" outlineLevel="0" collapsed="false">
      <c r="B511" s="100" t="s">
        <v>156</v>
      </c>
    </row>
    <row r="514" customFormat="false" ht="15" hidden="false" customHeight="false" outlineLevel="0" collapsed="false">
      <c r="B514" s="0" t="s">
        <v>177</v>
      </c>
    </row>
    <row r="516" customFormat="false" ht="15" hidden="false" customHeight="false" outlineLevel="0" collapsed="false">
      <c r="B516" s="0" t="s">
        <v>145</v>
      </c>
    </row>
    <row r="517" customFormat="false" ht="15" hidden="false" customHeight="false" outlineLevel="0" collapsed="false">
      <c r="B517" s="94" t="n">
        <v>3.84540813968881</v>
      </c>
      <c r="C517" s="95" t="n">
        <v>4.9465351361112</v>
      </c>
    </row>
    <row r="518" customFormat="false" ht="15.75" hidden="false" customHeight="false" outlineLevel="0" collapsed="false"/>
    <row r="519" customFormat="false" ht="15" hidden="false" customHeight="false" outlineLevel="0" collapsed="false">
      <c r="B519" s="96" t="s">
        <v>146</v>
      </c>
      <c r="C519" s="97" t="n">
        <v>4.39597163790001</v>
      </c>
    </row>
    <row r="520" customFormat="false" ht="15" hidden="false" customHeight="false" outlineLevel="0" collapsed="false">
      <c r="B520" s="88" t="s">
        <v>158</v>
      </c>
      <c r="C520" s="98" t="n">
        <v>16.0012860588077</v>
      </c>
    </row>
    <row r="521" customFormat="false" ht="15" hidden="false" customHeight="false" outlineLevel="0" collapsed="false">
      <c r="B521" s="88" t="s">
        <v>159</v>
      </c>
      <c r="C521" s="98" t="n">
        <v>2.00404478328794</v>
      </c>
    </row>
    <row r="522" customFormat="false" ht="15" hidden="false" customHeight="false" outlineLevel="0" collapsed="false">
      <c r="B522" s="88" t="s">
        <v>160</v>
      </c>
      <c r="C522" s="101" t="n">
        <v>55</v>
      </c>
    </row>
    <row r="523" customFormat="false" ht="15" hidden="false" customHeight="false" outlineLevel="0" collapsed="false">
      <c r="B523" s="88" t="s">
        <v>149</v>
      </c>
      <c r="C523" s="98" t="s">
        <v>150</v>
      </c>
    </row>
    <row r="524" customFormat="false" ht="15.75" hidden="false" customHeight="false" outlineLevel="0" collapsed="false">
      <c r="B524" s="91" t="s">
        <v>151</v>
      </c>
      <c r="C524" s="99" t="n">
        <v>0.05</v>
      </c>
    </row>
    <row r="526" customFormat="false" ht="15" hidden="false" customHeight="false" outlineLevel="0" collapsed="false">
      <c r="B526" s="100" t="s">
        <v>152</v>
      </c>
    </row>
    <row r="527" customFormat="false" ht="15" hidden="false" customHeight="false" outlineLevel="0" collapsed="false">
      <c r="B527" s="100" t="s">
        <v>153</v>
      </c>
    </row>
    <row r="528" customFormat="false" ht="15" hidden="false" customHeight="false" outlineLevel="0" collapsed="false">
      <c r="B528" s="100" t="s">
        <v>154</v>
      </c>
    </row>
    <row r="529" customFormat="false" ht="15" hidden="false" customHeight="false" outlineLevel="0" collapsed="false">
      <c r="B529" s="100" t="s">
        <v>155</v>
      </c>
    </row>
    <row r="530" customFormat="false" ht="15" hidden="false" customHeight="false" outlineLevel="0" collapsed="false">
      <c r="B530" s="100" t="s">
        <v>156</v>
      </c>
    </row>
    <row r="533" customFormat="false" ht="15" hidden="false" customHeight="false" outlineLevel="0" collapsed="false">
      <c r="B533" s="0" t="s">
        <v>161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I65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V8:V9 A1"/>
    </sheetView>
  </sheetViews>
  <sheetFormatPr defaultRowHeight="15"/>
  <cols>
    <col collapsed="false" hidden="false" max="1025" min="1" style="0" width="10.5748987854251"/>
  </cols>
  <sheetData>
    <row r="1" customFormat="false" ht="15" hidden="false" customHeight="false" outlineLevel="0" collapsed="false">
      <c r="B1" s="0" t="s">
        <v>178</v>
      </c>
    </row>
    <row r="2" customFormat="false" ht="15" hidden="false" customHeight="false" outlineLevel="0" collapsed="false">
      <c r="B2" s="0" t="s">
        <v>179</v>
      </c>
    </row>
    <row r="3" customFormat="false" ht="15" hidden="false" customHeight="false" outlineLevel="0" collapsed="false">
      <c r="B3" s="0" t="s">
        <v>180</v>
      </c>
    </row>
    <row r="4" customFormat="false" ht="15" hidden="false" customHeight="false" outlineLevel="0" collapsed="false">
      <c r="B4" s="0" t="s">
        <v>114</v>
      </c>
    </row>
    <row r="5" customFormat="false" ht="15" hidden="false" customHeight="false" outlineLevel="0" collapsed="false">
      <c r="B5" s="0" t="s">
        <v>115</v>
      </c>
    </row>
    <row r="6" customFormat="false" ht="15" hidden="false" customHeight="false" outlineLevel="0" collapsed="false">
      <c r="B6" s="0" t="s">
        <v>116</v>
      </c>
    </row>
    <row r="7" customFormat="false" ht="16.35" hidden="false" customHeight="true" outlineLevel="0" collapsed="false"/>
    <row r="9" customFormat="false" ht="15" hidden="false" customHeight="false" outlineLevel="0" collapsed="false">
      <c r="B9" s="0" t="s">
        <v>117</v>
      </c>
    </row>
    <row r="10" customFormat="false" ht="15.75" hidden="false" customHeight="false" outlineLevel="0" collapsed="false"/>
    <row r="11" customFormat="false" ht="15" hidden="false" customHeight="false" outlineLevel="0" collapsed="false">
      <c r="B11" s="84" t="s">
        <v>118</v>
      </c>
      <c r="C11" s="84" t="s">
        <v>119</v>
      </c>
      <c r="D11" s="84" t="s">
        <v>120</v>
      </c>
      <c r="E11" s="84" t="s">
        <v>121</v>
      </c>
      <c r="F11" s="84" t="s">
        <v>122</v>
      </c>
      <c r="G11" s="84" t="s">
        <v>123</v>
      </c>
      <c r="H11" s="84" t="s">
        <v>124</v>
      </c>
      <c r="I11" s="84" t="s">
        <v>125</v>
      </c>
    </row>
    <row r="12" customFormat="false" ht="15" hidden="false" customHeight="false" outlineLevel="0" collapsed="false">
      <c r="B12" s="85" t="s">
        <v>181</v>
      </c>
      <c r="C12" s="86" t="n">
        <v>24</v>
      </c>
      <c r="D12" s="86" t="n">
        <v>0</v>
      </c>
      <c r="E12" s="86" t="n">
        <v>24</v>
      </c>
      <c r="F12" s="87" t="n">
        <v>0.50242913991019</v>
      </c>
      <c r="G12" s="87" t="n">
        <v>0.992329294553105</v>
      </c>
      <c r="H12" s="87" t="n">
        <v>0.849572662286164</v>
      </c>
      <c r="I12" s="87" t="n">
        <v>0.147558455732607</v>
      </c>
    </row>
    <row r="13" customFormat="false" ht="15" hidden="false" customHeight="false" outlineLevel="0" collapsed="false">
      <c r="B13" s="88" t="s">
        <v>182</v>
      </c>
      <c r="C13" s="89" t="n">
        <v>33</v>
      </c>
      <c r="D13" s="89" t="n">
        <v>0</v>
      </c>
      <c r="E13" s="89" t="n">
        <v>33</v>
      </c>
      <c r="F13" s="90" t="n">
        <v>0.307733110994218</v>
      </c>
      <c r="G13" s="90" t="n">
        <v>0.839104948168606</v>
      </c>
      <c r="H13" s="90" t="n">
        <v>0.502164662720099</v>
      </c>
      <c r="I13" s="90" t="n">
        <v>0.167669638596366</v>
      </c>
    </row>
    <row r="14" customFormat="false" ht="15" hidden="false" customHeight="false" outlineLevel="0" collapsed="false">
      <c r="B14" s="88" t="s">
        <v>132</v>
      </c>
      <c r="C14" s="89" t="n">
        <v>24</v>
      </c>
      <c r="D14" s="89" t="n">
        <v>1</v>
      </c>
      <c r="E14" s="89" t="n">
        <v>23</v>
      </c>
      <c r="F14" s="90" t="n">
        <v>0.0585342152237877</v>
      </c>
      <c r="G14" s="90" t="n">
        <v>0.256419776115961</v>
      </c>
      <c r="H14" s="90" t="n">
        <v>0.145222849416606</v>
      </c>
      <c r="I14" s="90" t="n">
        <v>0.0429431939194945</v>
      </c>
    </row>
    <row r="15" customFormat="false" ht="15" hidden="false" customHeight="false" outlineLevel="0" collapsed="false">
      <c r="B15" s="88" t="s">
        <v>133</v>
      </c>
      <c r="C15" s="89" t="n">
        <v>33</v>
      </c>
      <c r="D15" s="89" t="n">
        <v>0</v>
      </c>
      <c r="E15" s="89" t="n">
        <v>33</v>
      </c>
      <c r="F15" s="90" t="n">
        <v>0.306559219038954</v>
      </c>
      <c r="G15" s="90" t="n">
        <v>0.983010863907263</v>
      </c>
      <c r="H15" s="90" t="n">
        <v>0.76577245202551</v>
      </c>
      <c r="I15" s="90" t="n">
        <v>0.190902881670748</v>
      </c>
    </row>
    <row r="16" customFormat="false" ht="15" hidden="false" customHeight="false" outlineLevel="0" collapsed="false">
      <c r="B16" s="88" t="s">
        <v>183</v>
      </c>
      <c r="C16" s="89" t="n">
        <v>24</v>
      </c>
      <c r="D16" s="89" t="n">
        <v>0</v>
      </c>
      <c r="E16" s="89" t="n">
        <v>24</v>
      </c>
      <c r="F16" s="90" t="n">
        <v>0.197982338261842</v>
      </c>
      <c r="G16" s="90" t="n">
        <v>0.525575850923133</v>
      </c>
      <c r="H16" s="90" t="n">
        <v>0.377247682853777</v>
      </c>
      <c r="I16" s="90" t="n">
        <v>0.106834015324888</v>
      </c>
    </row>
    <row r="17" customFormat="false" ht="15" hidden="false" customHeight="false" outlineLevel="0" collapsed="false">
      <c r="B17" s="88" t="s">
        <v>184</v>
      </c>
      <c r="C17" s="89" t="n">
        <v>33</v>
      </c>
      <c r="D17" s="89" t="n">
        <v>1</v>
      </c>
      <c r="E17" s="89" t="n">
        <v>32</v>
      </c>
      <c r="F17" s="90" t="n">
        <v>0.313098295794344</v>
      </c>
      <c r="G17" s="90" t="n">
        <v>0.904569194187465</v>
      </c>
      <c r="H17" s="90" t="n">
        <v>0.702033399599705</v>
      </c>
      <c r="I17" s="90" t="n">
        <v>0.114289209598095</v>
      </c>
    </row>
    <row r="18" customFormat="false" ht="15" hidden="false" customHeight="false" outlineLevel="0" collapsed="false">
      <c r="B18" s="88" t="s">
        <v>185</v>
      </c>
      <c r="C18" s="89" t="n">
        <v>24</v>
      </c>
      <c r="D18" s="89" t="n">
        <v>1</v>
      </c>
      <c r="E18" s="89" t="n">
        <v>23</v>
      </c>
      <c r="F18" s="90" t="n">
        <v>0.138809527253761</v>
      </c>
      <c r="G18" s="90" t="n">
        <v>0.357834302560888</v>
      </c>
      <c r="H18" s="90" t="n">
        <v>0.250624502044161</v>
      </c>
      <c r="I18" s="90" t="n">
        <v>0.069817351207288</v>
      </c>
    </row>
    <row r="19" customFormat="false" ht="15" hidden="false" customHeight="false" outlineLevel="0" collapsed="false">
      <c r="B19" s="88" t="s">
        <v>186</v>
      </c>
      <c r="C19" s="89" t="n">
        <v>33</v>
      </c>
      <c r="D19" s="89" t="n">
        <v>0</v>
      </c>
      <c r="E19" s="89" t="n">
        <v>33</v>
      </c>
      <c r="F19" s="90" t="n">
        <v>0.226415754471391</v>
      </c>
      <c r="G19" s="90" t="n">
        <v>0.682589092783917</v>
      </c>
      <c r="H19" s="90" t="n">
        <v>0.443904260113684</v>
      </c>
      <c r="I19" s="90" t="n">
        <v>0.11395765486354</v>
      </c>
    </row>
    <row r="20" customFormat="false" ht="15" hidden="false" customHeight="false" outlineLevel="0" collapsed="false">
      <c r="B20" s="88" t="s">
        <v>187</v>
      </c>
      <c r="C20" s="89" t="n">
        <v>24</v>
      </c>
      <c r="D20" s="89" t="n">
        <v>1</v>
      </c>
      <c r="E20" s="89" t="n">
        <v>23</v>
      </c>
      <c r="F20" s="90" t="n">
        <v>0.811647880321595</v>
      </c>
      <c r="G20" s="90" t="n">
        <v>0.964328390155814</v>
      </c>
      <c r="H20" s="90" t="n">
        <v>0.902664993127084</v>
      </c>
      <c r="I20" s="90" t="n">
        <v>0.0439502366474403</v>
      </c>
    </row>
    <row r="21" customFormat="false" ht="15" hidden="false" customHeight="false" outlineLevel="0" collapsed="false">
      <c r="B21" s="88" t="s">
        <v>188</v>
      </c>
      <c r="C21" s="89" t="n">
        <v>33</v>
      </c>
      <c r="D21" s="89" t="n">
        <v>0</v>
      </c>
      <c r="E21" s="89" t="n">
        <v>33</v>
      </c>
      <c r="F21" s="90" t="n">
        <v>0.0124847864782517</v>
      </c>
      <c r="G21" s="90" t="n">
        <v>0.398673461425525</v>
      </c>
      <c r="H21" s="90" t="n">
        <v>0.113363193653591</v>
      </c>
      <c r="I21" s="90" t="n">
        <v>0.101356048431299</v>
      </c>
    </row>
    <row r="22" customFormat="false" ht="15" hidden="false" customHeight="false" outlineLevel="0" collapsed="false">
      <c r="B22" s="88" t="s">
        <v>138</v>
      </c>
      <c r="C22" s="89" t="n">
        <v>24</v>
      </c>
      <c r="D22" s="89" t="n">
        <v>6</v>
      </c>
      <c r="E22" s="89" t="n">
        <v>18</v>
      </c>
      <c r="F22" s="90" t="n">
        <v>0.931832037747976</v>
      </c>
      <c r="G22" s="90" t="n">
        <v>0.981766345126688</v>
      </c>
      <c r="H22" s="90" t="n">
        <v>0.965634691315728</v>
      </c>
      <c r="I22" s="90" t="n">
        <v>0.0136228351162238</v>
      </c>
    </row>
    <row r="23" customFormat="false" ht="15" hidden="false" customHeight="false" outlineLevel="0" collapsed="false">
      <c r="B23" s="88" t="s">
        <v>139</v>
      </c>
      <c r="C23" s="89" t="n">
        <v>33</v>
      </c>
      <c r="D23" s="89" t="n">
        <v>9</v>
      </c>
      <c r="E23" s="89" t="n">
        <v>24</v>
      </c>
      <c r="F23" s="90" t="n">
        <v>0.219110413616591</v>
      </c>
      <c r="G23" s="90" t="n">
        <v>0.964972943616979</v>
      </c>
      <c r="H23" s="90" t="n">
        <v>0.631828414550445</v>
      </c>
      <c r="I23" s="90" t="n">
        <v>0.22029672618145</v>
      </c>
    </row>
    <row r="24" customFormat="false" ht="15" hidden="false" customHeight="false" outlineLevel="0" collapsed="false">
      <c r="B24" s="88" t="s">
        <v>140</v>
      </c>
      <c r="C24" s="89" t="n">
        <v>24</v>
      </c>
      <c r="D24" s="89" t="n">
        <v>0</v>
      </c>
      <c r="E24" s="89" t="n">
        <v>24</v>
      </c>
      <c r="F24" s="90" t="n">
        <v>0.491406515404193</v>
      </c>
      <c r="G24" s="90" t="n">
        <v>0.889272527736508</v>
      </c>
      <c r="H24" s="90" t="n">
        <v>0.792695624438038</v>
      </c>
      <c r="I24" s="90" t="n">
        <v>0.0791120718905139</v>
      </c>
    </row>
    <row r="25" customFormat="false" ht="15" hidden="false" customHeight="false" outlineLevel="0" collapsed="false">
      <c r="B25" s="88" t="s">
        <v>141</v>
      </c>
      <c r="C25" s="89" t="n">
        <v>33</v>
      </c>
      <c r="D25" s="89" t="n">
        <v>2</v>
      </c>
      <c r="E25" s="89" t="n">
        <v>31</v>
      </c>
      <c r="F25" s="90" t="n">
        <v>0.00361277759742417</v>
      </c>
      <c r="G25" s="90" t="n">
        <v>0.305568796778944</v>
      </c>
      <c r="H25" s="90" t="n">
        <v>0.0628050388724393</v>
      </c>
      <c r="I25" s="90" t="n">
        <v>0.0688047379183879</v>
      </c>
    </row>
    <row r="26" customFormat="false" ht="15" hidden="false" customHeight="false" outlineLevel="0" collapsed="false">
      <c r="B26" s="88" t="s">
        <v>189</v>
      </c>
      <c r="C26" s="89" t="n">
        <v>24</v>
      </c>
      <c r="D26" s="89" t="n">
        <v>0</v>
      </c>
      <c r="E26" s="89" t="n">
        <v>24</v>
      </c>
      <c r="F26" s="90" t="n">
        <v>0.580635834244413</v>
      </c>
      <c r="G26" s="90" t="n">
        <v>0.947351489497517</v>
      </c>
      <c r="H26" s="90" t="n">
        <v>0.844828750823639</v>
      </c>
      <c r="I26" s="90" t="n">
        <v>0.0840022596677583</v>
      </c>
    </row>
    <row r="27" customFormat="false" ht="15" hidden="false" customHeight="false" outlineLevel="0" collapsed="false">
      <c r="B27" s="88" t="s">
        <v>190</v>
      </c>
      <c r="C27" s="89" t="n">
        <v>33</v>
      </c>
      <c r="D27" s="89" t="n">
        <v>1</v>
      </c>
      <c r="E27" s="89" t="n">
        <v>32</v>
      </c>
      <c r="F27" s="90" t="n">
        <v>0.0254982777130885</v>
      </c>
      <c r="G27" s="90" t="n">
        <v>0.945360214624125</v>
      </c>
      <c r="H27" s="90" t="n">
        <v>0.338524922658883</v>
      </c>
      <c r="I27" s="90" t="n">
        <v>0.193547470364947</v>
      </c>
    </row>
    <row r="28" customFormat="false" ht="15" hidden="false" customHeight="false" outlineLevel="0" collapsed="false">
      <c r="B28" s="88" t="s">
        <v>142</v>
      </c>
      <c r="C28" s="89" t="n">
        <v>24</v>
      </c>
      <c r="D28" s="89" t="n">
        <v>0</v>
      </c>
      <c r="E28" s="89" t="n">
        <v>24</v>
      </c>
      <c r="F28" s="90" t="n">
        <v>1.92307090984064</v>
      </c>
      <c r="G28" s="90" t="n">
        <v>8.3355961447074</v>
      </c>
      <c r="H28" s="90" t="n">
        <v>4.51287192534621</v>
      </c>
      <c r="I28" s="90" t="n">
        <v>1.57760378325075</v>
      </c>
    </row>
    <row r="29" customFormat="false" ht="15" hidden="false" customHeight="false" outlineLevel="0" collapsed="false">
      <c r="B29" s="88" t="s">
        <v>143</v>
      </c>
      <c r="C29" s="89" t="n">
        <v>33</v>
      </c>
      <c r="D29" s="89" t="n">
        <v>0</v>
      </c>
      <c r="E29" s="89" t="n">
        <v>33</v>
      </c>
      <c r="F29" s="90" t="n">
        <v>0.00943255275087394</v>
      </c>
      <c r="G29" s="90" t="n">
        <v>0.514605484926164</v>
      </c>
      <c r="H29" s="90" t="n">
        <v>0.122168767667661</v>
      </c>
      <c r="I29" s="90" t="n">
        <v>0.120795839580879</v>
      </c>
    </row>
    <row r="30" customFormat="false" ht="15" hidden="false" customHeight="false" outlineLevel="0" collapsed="false">
      <c r="B30" s="88" t="s">
        <v>191</v>
      </c>
      <c r="C30" s="89" t="n">
        <v>24</v>
      </c>
      <c r="D30" s="89" t="n">
        <v>0</v>
      </c>
      <c r="E30" s="89" t="n">
        <v>24</v>
      </c>
      <c r="F30" s="90" t="n">
        <v>0.0736169678784646</v>
      </c>
      <c r="G30" s="90" t="n">
        <v>0.601722490129149</v>
      </c>
      <c r="H30" s="90" t="n">
        <v>0.344521102848555</v>
      </c>
      <c r="I30" s="90" t="n">
        <v>0.142832354602611</v>
      </c>
    </row>
    <row r="31" customFormat="false" ht="15" hidden="false" customHeight="false" outlineLevel="0" collapsed="false">
      <c r="B31" s="88" t="s">
        <v>192</v>
      </c>
      <c r="C31" s="89" t="n">
        <v>33</v>
      </c>
      <c r="D31" s="89" t="n">
        <v>2</v>
      </c>
      <c r="E31" s="89" t="n">
        <v>31</v>
      </c>
      <c r="F31" s="90" t="n">
        <v>0.391859015583592</v>
      </c>
      <c r="G31" s="90" t="n">
        <v>1</v>
      </c>
      <c r="H31" s="90" t="n">
        <v>0.838415141881365</v>
      </c>
      <c r="I31" s="90" t="n">
        <v>0.168249039260963</v>
      </c>
    </row>
    <row r="32" customFormat="false" ht="15" hidden="false" customHeight="false" outlineLevel="0" collapsed="false">
      <c r="B32" s="88" t="s">
        <v>193</v>
      </c>
      <c r="C32" s="89" t="n">
        <v>24</v>
      </c>
      <c r="D32" s="89" t="n">
        <v>7</v>
      </c>
      <c r="E32" s="89" t="n">
        <v>17</v>
      </c>
      <c r="F32" s="90" t="n">
        <v>0.0954803264969858</v>
      </c>
      <c r="G32" s="90" t="n">
        <v>0.251079566344999</v>
      </c>
      <c r="H32" s="90" t="n">
        <v>0.143764785902653</v>
      </c>
      <c r="I32" s="90" t="n">
        <v>0.0425779133512276</v>
      </c>
    </row>
    <row r="33" customFormat="false" ht="15.75" hidden="false" customHeight="false" outlineLevel="0" collapsed="false">
      <c r="B33" s="91" t="s">
        <v>194</v>
      </c>
      <c r="C33" s="92" t="n">
        <v>33</v>
      </c>
      <c r="D33" s="92" t="n">
        <v>9</v>
      </c>
      <c r="E33" s="92" t="n">
        <v>24</v>
      </c>
      <c r="F33" s="93" t="n">
        <v>0.0063497826494831</v>
      </c>
      <c r="G33" s="93" t="n">
        <v>0.160444853214013</v>
      </c>
      <c r="H33" s="93" t="n">
        <v>0.0476965206858774</v>
      </c>
      <c r="I33" s="93" t="n">
        <v>0.0431332569125064</v>
      </c>
    </row>
    <row r="36" customFormat="false" ht="15" hidden="false" customHeight="false" outlineLevel="0" collapsed="false">
      <c r="B36" s="0" t="s">
        <v>195</v>
      </c>
    </row>
    <row r="38" customFormat="false" ht="15" hidden="false" customHeight="false" outlineLevel="0" collapsed="false">
      <c r="B38" s="0" t="s">
        <v>145</v>
      </c>
    </row>
    <row r="39" customFormat="false" ht="15" hidden="false" customHeight="false" outlineLevel="0" collapsed="false">
      <c r="B39" s="94" t="n">
        <v>0.265202954882</v>
      </c>
      <c r="C39" s="95" t="n">
        <v>0.429613044250129</v>
      </c>
    </row>
    <row r="40" customFormat="false" ht="15.75" hidden="false" customHeight="false" outlineLevel="0" collapsed="false"/>
    <row r="41" customFormat="false" ht="15" hidden="false" customHeight="false" outlineLevel="0" collapsed="false">
      <c r="B41" s="96" t="s">
        <v>146</v>
      </c>
      <c r="C41" s="97" t="n">
        <v>0.347407999566064</v>
      </c>
    </row>
    <row r="42" customFormat="false" ht="15" hidden="false" customHeight="false" outlineLevel="0" collapsed="false">
      <c r="B42" s="88" t="s">
        <v>147</v>
      </c>
      <c r="C42" s="98" t="n">
        <v>8.28303384187059</v>
      </c>
    </row>
    <row r="43" customFormat="false" ht="15" hidden="false" customHeight="false" outlineLevel="0" collapsed="false">
      <c r="B43" s="88" t="s">
        <v>148</v>
      </c>
      <c r="C43" s="98" t="n">
        <v>1.95996398454005</v>
      </c>
    </row>
    <row r="44" customFormat="false" ht="15" hidden="false" customHeight="false" outlineLevel="0" collapsed="false">
      <c r="B44" s="88" t="s">
        <v>149</v>
      </c>
      <c r="C44" s="98" t="s">
        <v>150</v>
      </c>
    </row>
    <row r="45" customFormat="false" ht="15.75" hidden="false" customHeight="false" outlineLevel="0" collapsed="false">
      <c r="B45" s="91" t="s">
        <v>151</v>
      </c>
      <c r="C45" s="99" t="n">
        <v>0.05</v>
      </c>
    </row>
    <row r="47" customFormat="false" ht="15" hidden="false" customHeight="false" outlineLevel="0" collapsed="false">
      <c r="B47" s="100" t="s">
        <v>152</v>
      </c>
    </row>
    <row r="48" customFormat="false" ht="15" hidden="false" customHeight="false" outlineLevel="0" collapsed="false">
      <c r="B48" s="100" t="s">
        <v>153</v>
      </c>
    </row>
    <row r="49" customFormat="false" ht="15" hidden="false" customHeight="false" outlineLevel="0" collapsed="false">
      <c r="B49" s="100" t="s">
        <v>154</v>
      </c>
    </row>
    <row r="50" customFormat="false" ht="15" hidden="false" customHeight="false" outlineLevel="0" collapsed="false">
      <c r="B50" s="100" t="s">
        <v>155</v>
      </c>
    </row>
    <row r="51" customFormat="false" ht="15" hidden="false" customHeight="false" outlineLevel="0" collapsed="false">
      <c r="B51" s="100" t="s">
        <v>156</v>
      </c>
    </row>
    <row r="54" customFormat="false" ht="15" hidden="false" customHeight="false" outlineLevel="0" collapsed="false">
      <c r="B54" s="0" t="s">
        <v>196</v>
      </c>
    </row>
    <row r="56" customFormat="false" ht="15" hidden="false" customHeight="false" outlineLevel="0" collapsed="false">
      <c r="B56" s="0" t="s">
        <v>145</v>
      </c>
    </row>
    <row r="57" customFormat="false" ht="15" hidden="false" customHeight="false" outlineLevel="0" collapsed="false">
      <c r="B57" s="94" t="n">
        <v>0.261619612959341</v>
      </c>
      <c r="C57" s="95" t="n">
        <v>0.433196386172788</v>
      </c>
    </row>
    <row r="58" customFormat="false" ht="15.75" hidden="false" customHeight="false" outlineLevel="0" collapsed="false"/>
    <row r="59" customFormat="false" ht="15" hidden="false" customHeight="false" outlineLevel="0" collapsed="false">
      <c r="B59" s="96" t="s">
        <v>146</v>
      </c>
      <c r="C59" s="97" t="n">
        <v>0.347407999566064</v>
      </c>
    </row>
    <row r="60" customFormat="false" ht="15" hidden="false" customHeight="false" outlineLevel="0" collapsed="false">
      <c r="B60" s="88" t="s">
        <v>158</v>
      </c>
      <c r="C60" s="98" t="n">
        <v>8.11556455064869</v>
      </c>
    </row>
    <row r="61" customFormat="false" ht="15" hidden="false" customHeight="false" outlineLevel="0" collapsed="false">
      <c r="B61" s="88" t="s">
        <v>159</v>
      </c>
      <c r="C61" s="98" t="n">
        <v>2.00404478328794</v>
      </c>
    </row>
    <row r="62" customFormat="false" ht="15" hidden="false" customHeight="false" outlineLevel="0" collapsed="false">
      <c r="B62" s="88" t="s">
        <v>160</v>
      </c>
      <c r="C62" s="101" t="n">
        <v>55</v>
      </c>
    </row>
    <row r="63" customFormat="false" ht="15" hidden="false" customHeight="false" outlineLevel="0" collapsed="false">
      <c r="B63" s="88" t="s">
        <v>149</v>
      </c>
      <c r="C63" s="98" t="s">
        <v>150</v>
      </c>
    </row>
    <row r="64" customFormat="false" ht="15.75" hidden="false" customHeight="false" outlineLevel="0" collapsed="false">
      <c r="B64" s="91" t="s">
        <v>151</v>
      </c>
      <c r="C64" s="99" t="n">
        <v>0.05</v>
      </c>
    </row>
    <row r="66" customFormat="false" ht="15" hidden="false" customHeight="false" outlineLevel="0" collapsed="false">
      <c r="B66" s="100" t="s">
        <v>152</v>
      </c>
    </row>
    <row r="67" customFormat="false" ht="15" hidden="false" customHeight="false" outlineLevel="0" collapsed="false">
      <c r="B67" s="100" t="s">
        <v>153</v>
      </c>
    </row>
    <row r="68" customFormat="false" ht="15" hidden="false" customHeight="false" outlineLevel="0" collapsed="false">
      <c r="B68" s="100" t="s">
        <v>154</v>
      </c>
    </row>
    <row r="69" customFormat="false" ht="15" hidden="false" customHeight="false" outlineLevel="0" collapsed="false">
      <c r="B69" s="100" t="s">
        <v>155</v>
      </c>
    </row>
    <row r="70" customFormat="false" ht="15" hidden="false" customHeight="false" outlineLevel="0" collapsed="false">
      <c r="B70" s="100" t="s">
        <v>156</v>
      </c>
    </row>
    <row r="73" customFormat="false" ht="15" hidden="false" customHeight="false" outlineLevel="0" collapsed="false">
      <c r="B73" s="0" t="s">
        <v>161</v>
      </c>
    </row>
    <row r="94" customFormat="false" ht="15" hidden="false" customHeight="false" outlineLevel="0" collapsed="false">
      <c r="B94" s="0" t="s">
        <v>166</v>
      </c>
    </row>
    <row r="96" customFormat="false" ht="15" hidden="false" customHeight="false" outlineLevel="0" collapsed="false">
      <c r="B96" s="0" t="s">
        <v>145</v>
      </c>
    </row>
    <row r="97" customFormat="false" ht="15" hidden="false" customHeight="false" outlineLevel="0" collapsed="false">
      <c r="B97" s="94" t="n">
        <v>-0.688005969691822</v>
      </c>
      <c r="C97" s="95" t="n">
        <v>-0.553093235525987</v>
      </c>
    </row>
    <row r="98" customFormat="false" ht="15.75" hidden="false" customHeight="false" outlineLevel="0" collapsed="false"/>
    <row r="99" customFormat="false" ht="15" hidden="false" customHeight="false" outlineLevel="0" collapsed="false">
      <c r="B99" s="96" t="s">
        <v>146</v>
      </c>
      <c r="C99" s="97" t="n">
        <v>-0.620549602608904</v>
      </c>
    </row>
    <row r="100" customFormat="false" ht="15" hidden="false" customHeight="false" outlineLevel="0" collapsed="false">
      <c r="B100" s="88" t="s">
        <v>147</v>
      </c>
      <c r="C100" s="98" t="n">
        <v>-18.030245688136</v>
      </c>
    </row>
    <row r="101" customFormat="false" ht="15" hidden="false" customHeight="false" outlineLevel="0" collapsed="false">
      <c r="B101" s="88" t="s">
        <v>148</v>
      </c>
      <c r="C101" s="98" t="n">
        <v>1.95996398454005</v>
      </c>
    </row>
    <row r="102" customFormat="false" ht="15" hidden="false" customHeight="false" outlineLevel="0" collapsed="false">
      <c r="B102" s="88" t="s">
        <v>149</v>
      </c>
      <c r="C102" s="98" t="s">
        <v>150</v>
      </c>
    </row>
    <row r="103" customFormat="false" ht="15.75" hidden="false" customHeight="false" outlineLevel="0" collapsed="false">
      <c r="B103" s="91" t="s">
        <v>151</v>
      </c>
      <c r="C103" s="99" t="n">
        <v>0.05</v>
      </c>
    </row>
    <row r="105" customFormat="false" ht="15" hidden="false" customHeight="false" outlineLevel="0" collapsed="false">
      <c r="B105" s="100" t="s">
        <v>152</v>
      </c>
    </row>
    <row r="106" customFormat="false" ht="15" hidden="false" customHeight="false" outlineLevel="0" collapsed="false">
      <c r="B106" s="100" t="s">
        <v>153</v>
      </c>
    </row>
    <row r="107" customFormat="false" ht="15" hidden="false" customHeight="false" outlineLevel="0" collapsed="false">
      <c r="B107" s="100" t="s">
        <v>154</v>
      </c>
    </row>
    <row r="108" customFormat="false" ht="15" hidden="false" customHeight="false" outlineLevel="0" collapsed="false">
      <c r="B108" s="100" t="s">
        <v>155</v>
      </c>
    </row>
    <row r="109" customFormat="false" ht="15" hidden="false" customHeight="false" outlineLevel="0" collapsed="false">
      <c r="B109" s="100" t="s">
        <v>156</v>
      </c>
    </row>
    <row r="112" customFormat="false" ht="15" hidden="false" customHeight="false" outlineLevel="0" collapsed="false">
      <c r="B112" s="0" t="s">
        <v>167</v>
      </c>
    </row>
    <row r="114" customFormat="false" ht="15" hidden="false" customHeight="false" outlineLevel="0" collapsed="false">
      <c r="B114" s="0" t="s">
        <v>145</v>
      </c>
    </row>
    <row r="115" customFormat="false" ht="15" hidden="false" customHeight="false" outlineLevel="0" collapsed="false">
      <c r="B115" s="94" t="n">
        <v>-0.701959603035887</v>
      </c>
      <c r="C115" s="95" t="n">
        <v>-0.539139602181921</v>
      </c>
    </row>
    <row r="116" customFormat="false" ht="15.75" hidden="false" customHeight="false" outlineLevel="0" collapsed="false"/>
    <row r="117" customFormat="false" ht="15" hidden="false" customHeight="false" outlineLevel="0" collapsed="false">
      <c r="B117" s="96" t="s">
        <v>146</v>
      </c>
      <c r="C117" s="97" t="n">
        <v>-0.620549602608904</v>
      </c>
    </row>
    <row r="118" customFormat="false" ht="15" hidden="false" customHeight="false" outlineLevel="0" collapsed="false">
      <c r="B118" s="88" t="s">
        <v>158</v>
      </c>
      <c r="C118" s="98" t="n">
        <v>-15.2822385338145</v>
      </c>
    </row>
    <row r="119" customFormat="false" ht="15" hidden="false" customHeight="false" outlineLevel="0" collapsed="false">
      <c r="B119" s="88" t="s">
        <v>159</v>
      </c>
      <c r="C119" s="98" t="n">
        <v>2.00487928818672</v>
      </c>
    </row>
    <row r="120" customFormat="false" ht="15" hidden="false" customHeight="false" outlineLevel="0" collapsed="false">
      <c r="B120" s="88" t="s">
        <v>160</v>
      </c>
      <c r="C120" s="101" t="n">
        <v>54</v>
      </c>
    </row>
    <row r="121" customFormat="false" ht="15" hidden="false" customHeight="false" outlineLevel="0" collapsed="false">
      <c r="B121" s="88" t="s">
        <v>149</v>
      </c>
      <c r="C121" s="98" t="s">
        <v>150</v>
      </c>
    </row>
    <row r="122" customFormat="false" ht="15.75" hidden="false" customHeight="false" outlineLevel="0" collapsed="false">
      <c r="B122" s="91" t="s">
        <v>151</v>
      </c>
      <c r="C122" s="99" t="n">
        <v>0.05</v>
      </c>
    </row>
    <row r="124" customFormat="false" ht="15" hidden="false" customHeight="false" outlineLevel="0" collapsed="false">
      <c r="B124" s="100" t="s">
        <v>152</v>
      </c>
    </row>
    <row r="125" customFormat="false" ht="15" hidden="false" customHeight="false" outlineLevel="0" collapsed="false">
      <c r="B125" s="100" t="s">
        <v>153</v>
      </c>
    </row>
    <row r="126" customFormat="false" ht="15" hidden="false" customHeight="false" outlineLevel="0" collapsed="false">
      <c r="B126" s="100" t="s">
        <v>154</v>
      </c>
    </row>
    <row r="127" customFormat="false" ht="15" hidden="false" customHeight="false" outlineLevel="0" collapsed="false">
      <c r="B127" s="100" t="s">
        <v>155</v>
      </c>
    </row>
    <row r="128" customFormat="false" ht="15" hidden="false" customHeight="false" outlineLevel="0" collapsed="false">
      <c r="B128" s="100" t="s">
        <v>156</v>
      </c>
    </row>
    <row r="131" customFormat="false" ht="15" hidden="false" customHeight="false" outlineLevel="0" collapsed="false">
      <c r="B131" s="0" t="s">
        <v>161</v>
      </c>
    </row>
    <row r="152" customFormat="false" ht="15" hidden="false" customHeight="false" outlineLevel="0" collapsed="false">
      <c r="B152" s="0" t="s">
        <v>197</v>
      </c>
    </row>
    <row r="154" customFormat="false" ht="15" hidden="false" customHeight="false" outlineLevel="0" collapsed="false">
      <c r="B154" s="0" t="s">
        <v>145</v>
      </c>
    </row>
    <row r="155" customFormat="false" ht="15" hidden="false" customHeight="false" outlineLevel="0" collapsed="false">
      <c r="B155" s="94" t="n">
        <v>-0.383051428264872</v>
      </c>
      <c r="C155" s="95" t="n">
        <v>-0.266520005226984</v>
      </c>
    </row>
    <row r="156" customFormat="false" ht="15.75" hidden="false" customHeight="false" outlineLevel="0" collapsed="false"/>
    <row r="157" customFormat="false" ht="15" hidden="false" customHeight="false" outlineLevel="0" collapsed="false">
      <c r="B157" s="96" t="s">
        <v>146</v>
      </c>
      <c r="C157" s="97" t="n">
        <v>-0.324785716745928</v>
      </c>
    </row>
    <row r="158" customFormat="false" ht="15" hidden="false" customHeight="false" outlineLevel="0" collapsed="false">
      <c r="B158" s="88" t="s">
        <v>147</v>
      </c>
      <c r="C158" s="98" t="n">
        <v>-10.9252644637846</v>
      </c>
    </row>
    <row r="159" customFormat="false" ht="15" hidden="false" customHeight="false" outlineLevel="0" collapsed="false">
      <c r="B159" s="88" t="s">
        <v>148</v>
      </c>
      <c r="C159" s="98" t="n">
        <v>1.95996398454005</v>
      </c>
    </row>
    <row r="160" customFormat="false" ht="15" hidden="false" customHeight="false" outlineLevel="0" collapsed="false">
      <c r="B160" s="88" t="s">
        <v>149</v>
      </c>
      <c r="C160" s="98" t="s">
        <v>150</v>
      </c>
    </row>
    <row r="161" customFormat="false" ht="15.75" hidden="false" customHeight="false" outlineLevel="0" collapsed="false">
      <c r="B161" s="91" t="s">
        <v>151</v>
      </c>
      <c r="C161" s="99" t="n">
        <v>0.05</v>
      </c>
    </row>
    <row r="163" customFormat="false" ht="15" hidden="false" customHeight="false" outlineLevel="0" collapsed="false">
      <c r="B163" s="100" t="s">
        <v>152</v>
      </c>
    </row>
    <row r="164" customFormat="false" ht="15" hidden="false" customHeight="false" outlineLevel="0" collapsed="false">
      <c r="B164" s="100" t="s">
        <v>153</v>
      </c>
    </row>
    <row r="165" customFormat="false" ht="15" hidden="false" customHeight="false" outlineLevel="0" collapsed="false">
      <c r="B165" s="100" t="s">
        <v>154</v>
      </c>
    </row>
    <row r="166" customFormat="false" ht="15" hidden="false" customHeight="false" outlineLevel="0" collapsed="false">
      <c r="B166" s="100" t="s">
        <v>155</v>
      </c>
    </row>
    <row r="167" customFormat="false" ht="15" hidden="false" customHeight="false" outlineLevel="0" collapsed="false">
      <c r="B167" s="100" t="s">
        <v>156</v>
      </c>
    </row>
    <row r="170" customFormat="false" ht="15" hidden="false" customHeight="false" outlineLevel="0" collapsed="false">
      <c r="B170" s="0" t="s">
        <v>198</v>
      </c>
    </row>
    <row r="172" customFormat="false" ht="15" hidden="false" customHeight="false" outlineLevel="0" collapsed="false">
      <c r="B172" s="0" t="s">
        <v>145</v>
      </c>
    </row>
    <row r="173" customFormat="false" ht="15" hidden="false" customHeight="false" outlineLevel="0" collapsed="false">
      <c r="B173" s="94" t="n">
        <v>-0.384973550884074</v>
      </c>
      <c r="C173" s="95" t="n">
        <v>-0.264597882607782</v>
      </c>
    </row>
    <row r="174" customFormat="false" ht="15.75" hidden="false" customHeight="false" outlineLevel="0" collapsed="false"/>
    <row r="175" customFormat="false" ht="15" hidden="false" customHeight="false" outlineLevel="0" collapsed="false">
      <c r="B175" s="96" t="s">
        <v>146</v>
      </c>
      <c r="C175" s="97" t="n">
        <v>-0.324785716745928</v>
      </c>
    </row>
    <row r="176" customFormat="false" ht="15" hidden="false" customHeight="false" outlineLevel="0" collapsed="false">
      <c r="B176" s="88" t="s">
        <v>158</v>
      </c>
      <c r="C176" s="98" t="n">
        <v>-10.8187338176719</v>
      </c>
    </row>
    <row r="177" customFormat="false" ht="15" hidden="false" customHeight="false" outlineLevel="0" collapsed="false">
      <c r="B177" s="88" t="s">
        <v>159</v>
      </c>
      <c r="C177" s="98" t="n">
        <v>2.00487928818672</v>
      </c>
    </row>
    <row r="178" customFormat="false" ht="15" hidden="false" customHeight="false" outlineLevel="0" collapsed="false">
      <c r="B178" s="88" t="s">
        <v>160</v>
      </c>
      <c r="C178" s="101" t="n">
        <v>54</v>
      </c>
    </row>
    <row r="179" customFormat="false" ht="15" hidden="false" customHeight="false" outlineLevel="0" collapsed="false">
      <c r="B179" s="88" t="s">
        <v>149</v>
      </c>
      <c r="C179" s="98" t="s">
        <v>150</v>
      </c>
    </row>
    <row r="180" customFormat="false" ht="15.75" hidden="false" customHeight="false" outlineLevel="0" collapsed="false">
      <c r="B180" s="91" t="s">
        <v>151</v>
      </c>
      <c r="C180" s="99" t="n">
        <v>0.05</v>
      </c>
    </row>
    <row r="182" customFormat="false" ht="15" hidden="false" customHeight="false" outlineLevel="0" collapsed="false">
      <c r="B182" s="100" t="s">
        <v>152</v>
      </c>
    </row>
    <row r="183" customFormat="false" ht="15" hidden="false" customHeight="false" outlineLevel="0" collapsed="false">
      <c r="B183" s="100" t="s">
        <v>153</v>
      </c>
    </row>
    <row r="184" customFormat="false" ht="15" hidden="false" customHeight="false" outlineLevel="0" collapsed="false">
      <c r="B184" s="100" t="s">
        <v>154</v>
      </c>
    </row>
    <row r="185" customFormat="false" ht="15" hidden="false" customHeight="false" outlineLevel="0" collapsed="false">
      <c r="B185" s="100" t="s">
        <v>155</v>
      </c>
    </row>
    <row r="186" customFormat="false" ht="15" hidden="false" customHeight="false" outlineLevel="0" collapsed="false">
      <c r="B186" s="100" t="s">
        <v>156</v>
      </c>
    </row>
    <row r="189" customFormat="false" ht="15" hidden="false" customHeight="false" outlineLevel="0" collapsed="false">
      <c r="B189" s="0" t="s">
        <v>161</v>
      </c>
    </row>
    <row r="210" customFormat="false" ht="15" hidden="false" customHeight="false" outlineLevel="0" collapsed="false">
      <c r="B210" s="0" t="s">
        <v>199</v>
      </c>
    </row>
    <row r="212" customFormat="false" ht="15" hidden="false" customHeight="false" outlineLevel="0" collapsed="false">
      <c r="B212" s="0" t="s">
        <v>145</v>
      </c>
    </row>
    <row r="213" customFormat="false" ht="15" hidden="false" customHeight="false" outlineLevel="0" collapsed="false">
      <c r="B213" s="94" t="n">
        <v>-0.241506774740882</v>
      </c>
      <c r="C213" s="95" t="n">
        <v>-0.145052741398163</v>
      </c>
    </row>
    <row r="214" customFormat="false" ht="15.75" hidden="false" customHeight="false" outlineLevel="0" collapsed="false"/>
    <row r="215" customFormat="false" ht="15" hidden="false" customHeight="false" outlineLevel="0" collapsed="false">
      <c r="B215" s="96" t="s">
        <v>146</v>
      </c>
      <c r="C215" s="97" t="n">
        <v>-0.193279758069523</v>
      </c>
    </row>
    <row r="216" customFormat="false" ht="15" hidden="false" customHeight="false" outlineLevel="0" collapsed="false">
      <c r="B216" s="88" t="s">
        <v>147</v>
      </c>
      <c r="C216" s="98" t="n">
        <v>-7.85496161494576</v>
      </c>
    </row>
    <row r="217" customFormat="false" ht="15" hidden="false" customHeight="false" outlineLevel="0" collapsed="false">
      <c r="B217" s="88" t="s">
        <v>148</v>
      </c>
      <c r="C217" s="98" t="n">
        <v>1.95996398454005</v>
      </c>
    </row>
    <row r="218" customFormat="false" ht="15" hidden="false" customHeight="false" outlineLevel="0" collapsed="false">
      <c r="B218" s="88" t="s">
        <v>149</v>
      </c>
      <c r="C218" s="98" t="s">
        <v>150</v>
      </c>
    </row>
    <row r="219" customFormat="false" ht="15.75" hidden="false" customHeight="false" outlineLevel="0" collapsed="false">
      <c r="B219" s="91" t="s">
        <v>151</v>
      </c>
      <c r="C219" s="99" t="n">
        <v>0.05</v>
      </c>
    </row>
    <row r="221" customFormat="false" ht="15" hidden="false" customHeight="false" outlineLevel="0" collapsed="false">
      <c r="B221" s="100" t="s">
        <v>152</v>
      </c>
    </row>
    <row r="222" customFormat="false" ht="15" hidden="false" customHeight="false" outlineLevel="0" collapsed="false">
      <c r="B222" s="100" t="s">
        <v>153</v>
      </c>
    </row>
    <row r="223" customFormat="false" ht="15" hidden="false" customHeight="false" outlineLevel="0" collapsed="false">
      <c r="B223" s="100" t="s">
        <v>154</v>
      </c>
    </row>
    <row r="224" customFormat="false" ht="15" hidden="false" customHeight="false" outlineLevel="0" collapsed="false">
      <c r="B224" s="100" t="s">
        <v>155</v>
      </c>
    </row>
    <row r="225" customFormat="false" ht="15" hidden="false" customHeight="false" outlineLevel="0" collapsed="false">
      <c r="B225" s="100" t="s">
        <v>156</v>
      </c>
    </row>
    <row r="228" customFormat="false" ht="15" hidden="false" customHeight="false" outlineLevel="0" collapsed="false">
      <c r="B228" s="0" t="s">
        <v>200</v>
      </c>
    </row>
    <row r="230" customFormat="false" ht="15" hidden="false" customHeight="false" outlineLevel="0" collapsed="false">
      <c r="B230" s="0" t="s">
        <v>145</v>
      </c>
    </row>
    <row r="231" customFormat="false" ht="15" hidden="false" customHeight="false" outlineLevel="0" collapsed="false">
      <c r="B231" s="94" t="n">
        <v>-0.246863470228775</v>
      </c>
      <c r="C231" s="95" t="n">
        <v>-0.13969604591027</v>
      </c>
    </row>
    <row r="232" customFormat="false" ht="15.75" hidden="false" customHeight="false" outlineLevel="0" collapsed="false"/>
    <row r="233" customFormat="false" ht="15" hidden="false" customHeight="false" outlineLevel="0" collapsed="false">
      <c r="B233" s="96" t="s">
        <v>146</v>
      </c>
      <c r="C233" s="97" t="n">
        <v>-0.193279758069523</v>
      </c>
    </row>
    <row r="234" customFormat="false" ht="15" hidden="false" customHeight="false" outlineLevel="0" collapsed="false">
      <c r="B234" s="88" t="s">
        <v>158</v>
      </c>
      <c r="C234" s="98" t="n">
        <v>-7.23172337570893</v>
      </c>
    </row>
    <row r="235" customFormat="false" ht="15" hidden="false" customHeight="false" outlineLevel="0" collapsed="false">
      <c r="B235" s="88" t="s">
        <v>159</v>
      </c>
      <c r="C235" s="98" t="n">
        <v>2.00487928818672</v>
      </c>
    </row>
    <row r="236" customFormat="false" ht="15" hidden="false" customHeight="false" outlineLevel="0" collapsed="false">
      <c r="B236" s="88" t="s">
        <v>160</v>
      </c>
      <c r="C236" s="101" t="n">
        <v>54</v>
      </c>
    </row>
    <row r="237" customFormat="false" ht="15" hidden="false" customHeight="false" outlineLevel="0" collapsed="false">
      <c r="B237" s="88" t="s">
        <v>149</v>
      </c>
      <c r="C237" s="98" t="s">
        <v>150</v>
      </c>
    </row>
    <row r="238" customFormat="false" ht="15.75" hidden="false" customHeight="false" outlineLevel="0" collapsed="false">
      <c r="B238" s="91" t="s">
        <v>151</v>
      </c>
      <c r="C238" s="99" t="n">
        <v>0.05</v>
      </c>
    </row>
    <row r="240" customFormat="false" ht="15" hidden="false" customHeight="false" outlineLevel="0" collapsed="false">
      <c r="B240" s="100" t="s">
        <v>152</v>
      </c>
    </row>
    <row r="241" customFormat="false" ht="15" hidden="false" customHeight="false" outlineLevel="0" collapsed="false">
      <c r="B241" s="100" t="s">
        <v>153</v>
      </c>
    </row>
    <row r="242" customFormat="false" ht="15" hidden="false" customHeight="false" outlineLevel="0" collapsed="false">
      <c r="B242" s="100" t="s">
        <v>154</v>
      </c>
    </row>
    <row r="243" customFormat="false" ht="15" hidden="false" customHeight="false" outlineLevel="0" collapsed="false">
      <c r="B243" s="100" t="s">
        <v>155</v>
      </c>
    </row>
    <row r="244" customFormat="false" ht="15" hidden="false" customHeight="false" outlineLevel="0" collapsed="false">
      <c r="B244" s="100" t="s">
        <v>156</v>
      </c>
    </row>
    <row r="247" customFormat="false" ht="15" hidden="false" customHeight="false" outlineLevel="0" collapsed="false">
      <c r="B247" s="0" t="s">
        <v>161</v>
      </c>
    </row>
    <row r="268" customFormat="false" ht="15" hidden="false" customHeight="false" outlineLevel="0" collapsed="false">
      <c r="B268" s="0" t="s">
        <v>201</v>
      </c>
    </row>
    <row r="270" customFormat="false" ht="15" hidden="false" customHeight="false" outlineLevel="0" collapsed="false">
      <c r="B270" s="0" t="s">
        <v>145</v>
      </c>
    </row>
    <row r="271" customFormat="false" ht="15" hidden="false" customHeight="false" outlineLevel="0" collapsed="false">
      <c r="B271" s="94" t="n">
        <v>0.750334081443835</v>
      </c>
      <c r="C271" s="95" t="n">
        <v>0.82826951750315</v>
      </c>
    </row>
    <row r="272" customFormat="false" ht="15.75" hidden="false" customHeight="false" outlineLevel="0" collapsed="false"/>
    <row r="273" customFormat="false" ht="15" hidden="false" customHeight="false" outlineLevel="0" collapsed="false">
      <c r="B273" s="96" t="s">
        <v>146</v>
      </c>
      <c r="C273" s="97" t="n">
        <v>0.789301799473493</v>
      </c>
    </row>
    <row r="274" customFormat="false" ht="15" hidden="false" customHeight="false" outlineLevel="0" collapsed="false">
      <c r="B274" s="88" t="s">
        <v>147</v>
      </c>
      <c r="C274" s="98" t="n">
        <v>39.699607216499</v>
      </c>
    </row>
    <row r="275" customFormat="false" ht="15" hidden="false" customHeight="false" outlineLevel="0" collapsed="false">
      <c r="B275" s="88" t="s">
        <v>148</v>
      </c>
      <c r="C275" s="98" t="n">
        <v>1.95996398454005</v>
      </c>
    </row>
    <row r="276" customFormat="false" ht="15" hidden="false" customHeight="false" outlineLevel="0" collapsed="false">
      <c r="B276" s="88" t="s">
        <v>149</v>
      </c>
      <c r="C276" s="98" t="s">
        <v>150</v>
      </c>
    </row>
    <row r="277" customFormat="false" ht="15.75" hidden="false" customHeight="false" outlineLevel="0" collapsed="false">
      <c r="B277" s="91" t="s">
        <v>151</v>
      </c>
      <c r="C277" s="99" t="n">
        <v>0.05</v>
      </c>
    </row>
    <row r="279" customFormat="false" ht="15" hidden="false" customHeight="false" outlineLevel="0" collapsed="false">
      <c r="B279" s="100" t="s">
        <v>152</v>
      </c>
    </row>
    <row r="280" customFormat="false" ht="15" hidden="false" customHeight="false" outlineLevel="0" collapsed="false">
      <c r="B280" s="100" t="s">
        <v>153</v>
      </c>
    </row>
    <row r="281" customFormat="false" ht="15" hidden="false" customHeight="false" outlineLevel="0" collapsed="false">
      <c r="B281" s="100" t="s">
        <v>154</v>
      </c>
    </row>
    <row r="282" customFormat="false" ht="15" hidden="false" customHeight="false" outlineLevel="0" collapsed="false">
      <c r="B282" s="100" t="s">
        <v>155</v>
      </c>
    </row>
    <row r="283" customFormat="false" ht="15" hidden="false" customHeight="false" outlineLevel="0" collapsed="false">
      <c r="B283" s="100" t="s">
        <v>156</v>
      </c>
    </row>
    <row r="286" customFormat="false" ht="15" hidden="false" customHeight="false" outlineLevel="0" collapsed="false">
      <c r="B286" s="0" t="s">
        <v>202</v>
      </c>
    </row>
    <row r="288" customFormat="false" ht="15" hidden="false" customHeight="false" outlineLevel="0" collapsed="false">
      <c r="B288" s="0" t="s">
        <v>145</v>
      </c>
    </row>
    <row r="289" customFormat="false" ht="15" hidden="false" customHeight="false" outlineLevel="0" collapsed="false">
      <c r="B289" s="94" t="n">
        <v>0.744148663506975</v>
      </c>
      <c r="C289" s="95" t="n">
        <v>0.83445493544001</v>
      </c>
    </row>
    <row r="290" customFormat="false" ht="15.75" hidden="false" customHeight="false" outlineLevel="0" collapsed="false"/>
    <row r="291" customFormat="false" ht="15" hidden="false" customHeight="false" outlineLevel="0" collapsed="false">
      <c r="B291" s="96" t="s">
        <v>146</v>
      </c>
      <c r="C291" s="97" t="n">
        <v>0.789301799473493</v>
      </c>
    </row>
    <row r="292" customFormat="false" ht="15" hidden="false" customHeight="false" outlineLevel="0" collapsed="false">
      <c r="B292" s="88" t="s">
        <v>158</v>
      </c>
      <c r="C292" s="98" t="n">
        <v>35.0463992371724</v>
      </c>
    </row>
    <row r="293" customFormat="false" ht="15" hidden="false" customHeight="false" outlineLevel="0" collapsed="false">
      <c r="B293" s="88" t="s">
        <v>159</v>
      </c>
      <c r="C293" s="98" t="n">
        <v>2.00487928818672</v>
      </c>
    </row>
    <row r="294" customFormat="false" ht="15" hidden="false" customHeight="false" outlineLevel="0" collapsed="false">
      <c r="B294" s="88" t="s">
        <v>160</v>
      </c>
      <c r="C294" s="101" t="n">
        <v>54</v>
      </c>
    </row>
    <row r="295" customFormat="false" ht="15" hidden="false" customHeight="false" outlineLevel="0" collapsed="false">
      <c r="B295" s="88" t="s">
        <v>149</v>
      </c>
      <c r="C295" s="98" t="s">
        <v>150</v>
      </c>
    </row>
    <row r="296" customFormat="false" ht="15.75" hidden="false" customHeight="false" outlineLevel="0" collapsed="false">
      <c r="B296" s="91" t="s">
        <v>151</v>
      </c>
      <c r="C296" s="99" t="n">
        <v>0.05</v>
      </c>
    </row>
    <row r="298" customFormat="false" ht="15" hidden="false" customHeight="false" outlineLevel="0" collapsed="false">
      <c r="B298" s="100" t="s">
        <v>152</v>
      </c>
    </row>
    <row r="299" customFormat="false" ht="15" hidden="false" customHeight="false" outlineLevel="0" collapsed="false">
      <c r="B299" s="100" t="s">
        <v>153</v>
      </c>
    </row>
    <row r="300" customFormat="false" ht="15" hidden="false" customHeight="false" outlineLevel="0" collapsed="false">
      <c r="B300" s="100" t="s">
        <v>154</v>
      </c>
    </row>
    <row r="301" customFormat="false" ht="15" hidden="false" customHeight="false" outlineLevel="0" collapsed="false">
      <c r="B301" s="100" t="s">
        <v>155</v>
      </c>
    </row>
    <row r="302" customFormat="false" ht="15" hidden="false" customHeight="false" outlineLevel="0" collapsed="false">
      <c r="B302" s="100" t="s">
        <v>156</v>
      </c>
    </row>
    <row r="305" customFormat="false" ht="15" hidden="false" customHeight="false" outlineLevel="0" collapsed="false">
      <c r="B305" s="0" t="s">
        <v>161</v>
      </c>
    </row>
    <row r="326" customFormat="false" ht="15" hidden="false" customHeight="false" outlineLevel="0" collapsed="false">
      <c r="B326" s="0" t="s">
        <v>172</v>
      </c>
    </row>
    <row r="328" customFormat="false" ht="15" hidden="false" customHeight="false" outlineLevel="0" collapsed="false">
      <c r="B328" s="0" t="s">
        <v>145</v>
      </c>
    </row>
    <row r="329" customFormat="false" ht="15" hidden="false" customHeight="false" outlineLevel="0" collapsed="false">
      <c r="B329" s="94" t="n">
        <v>0.24544644824184</v>
      </c>
      <c r="C329" s="95" t="n">
        <v>0.422166105288726</v>
      </c>
    </row>
    <row r="330" customFormat="false" ht="15.75" hidden="false" customHeight="false" outlineLevel="0" collapsed="false"/>
    <row r="331" customFormat="false" ht="15" hidden="false" customHeight="false" outlineLevel="0" collapsed="false">
      <c r="B331" s="96" t="s">
        <v>146</v>
      </c>
      <c r="C331" s="97" t="n">
        <v>0.333806276765283</v>
      </c>
    </row>
    <row r="332" customFormat="false" ht="15" hidden="false" customHeight="false" outlineLevel="0" collapsed="false">
      <c r="B332" s="88" t="s">
        <v>147</v>
      </c>
      <c r="C332" s="98" t="n">
        <v>7.4043633991411</v>
      </c>
    </row>
    <row r="333" customFormat="false" ht="15" hidden="false" customHeight="false" outlineLevel="0" collapsed="false">
      <c r="B333" s="88" t="s">
        <v>148</v>
      </c>
      <c r="C333" s="98" t="n">
        <v>1.95996398454005</v>
      </c>
    </row>
    <row r="334" customFormat="false" ht="15" hidden="false" customHeight="false" outlineLevel="0" collapsed="false">
      <c r="B334" s="88" t="s">
        <v>149</v>
      </c>
      <c r="C334" s="98" t="s">
        <v>150</v>
      </c>
    </row>
    <row r="335" customFormat="false" ht="15.75" hidden="false" customHeight="false" outlineLevel="0" collapsed="false">
      <c r="B335" s="91" t="s">
        <v>151</v>
      </c>
      <c r="C335" s="99" t="n">
        <v>0.05</v>
      </c>
    </row>
    <row r="337" customFormat="false" ht="15" hidden="false" customHeight="false" outlineLevel="0" collapsed="false">
      <c r="B337" s="100" t="s">
        <v>152</v>
      </c>
    </row>
    <row r="338" customFormat="false" ht="15" hidden="false" customHeight="false" outlineLevel="0" collapsed="false">
      <c r="B338" s="100" t="s">
        <v>153</v>
      </c>
    </row>
    <row r="339" customFormat="false" ht="15" hidden="false" customHeight="false" outlineLevel="0" collapsed="false">
      <c r="B339" s="100" t="s">
        <v>154</v>
      </c>
    </row>
    <row r="340" customFormat="false" ht="15" hidden="false" customHeight="false" outlineLevel="0" collapsed="false">
      <c r="B340" s="100" t="s">
        <v>155</v>
      </c>
    </row>
    <row r="341" customFormat="false" ht="15" hidden="false" customHeight="false" outlineLevel="0" collapsed="false">
      <c r="B341" s="100" t="s">
        <v>156</v>
      </c>
    </row>
    <row r="344" customFormat="false" ht="15" hidden="false" customHeight="false" outlineLevel="0" collapsed="false">
      <c r="B344" s="0" t="s">
        <v>173</v>
      </c>
    </row>
    <row r="346" customFormat="false" ht="15" hidden="false" customHeight="false" outlineLevel="0" collapsed="false">
      <c r="B346" s="0" t="s">
        <v>145</v>
      </c>
    </row>
    <row r="347" customFormat="false" ht="15" hidden="false" customHeight="false" outlineLevel="0" collapsed="false">
      <c r="B347" s="94" t="n">
        <v>0.228386974014521</v>
      </c>
      <c r="C347" s="95" t="n">
        <v>0.439225579516045</v>
      </c>
    </row>
    <row r="348" customFormat="false" ht="15.75" hidden="false" customHeight="false" outlineLevel="0" collapsed="false"/>
    <row r="349" customFormat="false" ht="15" hidden="false" customHeight="false" outlineLevel="0" collapsed="false">
      <c r="B349" s="96" t="s">
        <v>146</v>
      </c>
      <c r="C349" s="97" t="n">
        <v>0.333806276765283</v>
      </c>
    </row>
    <row r="350" customFormat="false" ht="15" hidden="false" customHeight="false" outlineLevel="0" collapsed="false">
      <c r="B350" s="88" t="s">
        <v>158</v>
      </c>
      <c r="C350" s="98" t="n">
        <v>6.39965958314972</v>
      </c>
    </row>
    <row r="351" customFormat="false" ht="15" hidden="false" customHeight="false" outlineLevel="0" collapsed="false">
      <c r="B351" s="88" t="s">
        <v>159</v>
      </c>
      <c r="C351" s="98" t="n">
        <v>2.02107539029967</v>
      </c>
    </row>
    <row r="352" customFormat="false" ht="15" hidden="false" customHeight="false" outlineLevel="0" collapsed="false">
      <c r="B352" s="88" t="s">
        <v>160</v>
      </c>
      <c r="C352" s="101" t="n">
        <v>40</v>
      </c>
    </row>
    <row r="353" customFormat="false" ht="15" hidden="false" customHeight="false" outlineLevel="0" collapsed="false">
      <c r="B353" s="88" t="s">
        <v>149</v>
      </c>
      <c r="C353" s="98" t="s">
        <v>150</v>
      </c>
    </row>
    <row r="354" customFormat="false" ht="15.75" hidden="false" customHeight="false" outlineLevel="0" collapsed="false">
      <c r="B354" s="91" t="s">
        <v>151</v>
      </c>
      <c r="C354" s="99" t="n">
        <v>0.05</v>
      </c>
    </row>
    <row r="356" customFormat="false" ht="15" hidden="false" customHeight="false" outlineLevel="0" collapsed="false">
      <c r="B356" s="100" t="s">
        <v>152</v>
      </c>
    </row>
    <row r="357" customFormat="false" ht="15" hidden="false" customHeight="false" outlineLevel="0" collapsed="false">
      <c r="B357" s="100" t="s">
        <v>153</v>
      </c>
    </row>
    <row r="358" customFormat="false" ht="15" hidden="false" customHeight="false" outlineLevel="0" collapsed="false">
      <c r="B358" s="100" t="s">
        <v>154</v>
      </c>
    </row>
    <row r="359" customFormat="false" ht="15" hidden="false" customHeight="false" outlineLevel="0" collapsed="false">
      <c r="B359" s="100" t="s">
        <v>155</v>
      </c>
    </row>
    <row r="360" customFormat="false" ht="15" hidden="false" customHeight="false" outlineLevel="0" collapsed="false">
      <c r="B360" s="100" t="s">
        <v>156</v>
      </c>
    </row>
    <row r="363" customFormat="false" ht="15" hidden="false" customHeight="false" outlineLevel="0" collapsed="false">
      <c r="B363" s="0" t="s">
        <v>161</v>
      </c>
    </row>
    <row r="384" customFormat="false" ht="15" hidden="false" customHeight="false" outlineLevel="0" collapsed="false">
      <c r="B384" s="0" t="s">
        <v>174</v>
      </c>
    </row>
    <row r="386" customFormat="false" ht="15" hidden="false" customHeight="false" outlineLevel="0" collapsed="false">
      <c r="B386" s="0" t="s">
        <v>145</v>
      </c>
    </row>
    <row r="387" customFormat="false" ht="15" hidden="false" customHeight="false" outlineLevel="0" collapsed="false">
      <c r="B387" s="94" t="n">
        <v>0.690035661765682</v>
      </c>
      <c r="C387" s="95" t="n">
        <v>0.769745509365515</v>
      </c>
    </row>
    <row r="388" customFormat="false" ht="15.75" hidden="false" customHeight="false" outlineLevel="0" collapsed="false"/>
    <row r="389" customFormat="false" ht="15" hidden="false" customHeight="false" outlineLevel="0" collapsed="false">
      <c r="B389" s="96" t="s">
        <v>146</v>
      </c>
      <c r="C389" s="97" t="n">
        <v>0.729890585565599</v>
      </c>
    </row>
    <row r="390" customFormat="false" ht="15" hidden="false" customHeight="false" outlineLevel="0" collapsed="false">
      <c r="B390" s="88" t="s">
        <v>147</v>
      </c>
      <c r="C390" s="98" t="n">
        <v>35.894166240168</v>
      </c>
    </row>
    <row r="391" customFormat="false" ht="15" hidden="false" customHeight="false" outlineLevel="0" collapsed="false">
      <c r="B391" s="88" t="s">
        <v>148</v>
      </c>
      <c r="C391" s="98" t="n">
        <v>1.95996398454005</v>
      </c>
    </row>
    <row r="392" customFormat="false" ht="15" hidden="false" customHeight="false" outlineLevel="0" collapsed="false">
      <c r="B392" s="88" t="s">
        <v>149</v>
      </c>
      <c r="C392" s="98" t="s">
        <v>150</v>
      </c>
    </row>
    <row r="393" customFormat="false" ht="15.75" hidden="false" customHeight="false" outlineLevel="0" collapsed="false">
      <c r="B393" s="91" t="s">
        <v>151</v>
      </c>
      <c r="C393" s="99" t="n">
        <v>0.05</v>
      </c>
    </row>
    <row r="395" customFormat="false" ht="15" hidden="false" customHeight="false" outlineLevel="0" collapsed="false">
      <c r="B395" s="100" t="s">
        <v>152</v>
      </c>
    </row>
    <row r="396" customFormat="false" ht="15" hidden="false" customHeight="false" outlineLevel="0" collapsed="false">
      <c r="B396" s="100" t="s">
        <v>153</v>
      </c>
    </row>
    <row r="397" customFormat="false" ht="15" hidden="false" customHeight="false" outlineLevel="0" collapsed="false">
      <c r="B397" s="100" t="s">
        <v>154</v>
      </c>
    </row>
    <row r="398" customFormat="false" ht="15" hidden="false" customHeight="false" outlineLevel="0" collapsed="false">
      <c r="B398" s="100" t="s">
        <v>155</v>
      </c>
    </row>
    <row r="399" customFormat="false" ht="15" hidden="false" customHeight="false" outlineLevel="0" collapsed="false">
      <c r="B399" s="100" t="s">
        <v>156</v>
      </c>
    </row>
    <row r="402" customFormat="false" ht="15" hidden="false" customHeight="false" outlineLevel="0" collapsed="false">
      <c r="B402" s="0" t="s">
        <v>175</v>
      </c>
    </row>
    <row r="404" customFormat="false" ht="15" hidden="false" customHeight="false" outlineLevel="0" collapsed="false">
      <c r="B404" s="0" t="s">
        <v>145</v>
      </c>
    </row>
    <row r="405" customFormat="false" ht="15" hidden="false" customHeight="false" outlineLevel="0" collapsed="false">
      <c r="B405" s="94" t="n">
        <v>0.689831998006602</v>
      </c>
      <c r="C405" s="95" t="n">
        <v>0.769949173124595</v>
      </c>
    </row>
    <row r="406" customFormat="false" ht="15.75" hidden="false" customHeight="false" outlineLevel="0" collapsed="false"/>
    <row r="407" customFormat="false" ht="15" hidden="false" customHeight="false" outlineLevel="0" collapsed="false">
      <c r="B407" s="96" t="s">
        <v>146</v>
      </c>
      <c r="C407" s="97" t="n">
        <v>0.729890585565599</v>
      </c>
    </row>
    <row r="408" customFormat="false" ht="15" hidden="false" customHeight="false" outlineLevel="0" collapsed="false">
      <c r="B408" s="88" t="s">
        <v>158</v>
      </c>
      <c r="C408" s="98" t="n">
        <v>36.5458496723396</v>
      </c>
    </row>
    <row r="409" customFormat="false" ht="15" hidden="false" customHeight="false" outlineLevel="0" collapsed="false">
      <c r="B409" s="88" t="s">
        <v>159</v>
      </c>
      <c r="C409" s="98" t="n">
        <v>2.0057459953164</v>
      </c>
    </row>
    <row r="410" customFormat="false" ht="15" hidden="false" customHeight="false" outlineLevel="0" collapsed="false">
      <c r="B410" s="88" t="s">
        <v>160</v>
      </c>
      <c r="C410" s="101" t="n">
        <v>53</v>
      </c>
    </row>
    <row r="411" customFormat="false" ht="15" hidden="false" customHeight="false" outlineLevel="0" collapsed="false">
      <c r="B411" s="88" t="s">
        <v>149</v>
      </c>
      <c r="C411" s="98" t="s">
        <v>150</v>
      </c>
    </row>
    <row r="412" customFormat="false" ht="15.75" hidden="false" customHeight="false" outlineLevel="0" collapsed="false">
      <c r="B412" s="91" t="s">
        <v>151</v>
      </c>
      <c r="C412" s="99" t="n">
        <v>0.05</v>
      </c>
    </row>
    <row r="414" customFormat="false" ht="15" hidden="false" customHeight="false" outlineLevel="0" collapsed="false">
      <c r="B414" s="100" t="s">
        <v>152</v>
      </c>
    </row>
    <row r="415" customFormat="false" ht="15" hidden="false" customHeight="false" outlineLevel="0" collapsed="false">
      <c r="B415" s="100" t="s">
        <v>153</v>
      </c>
    </row>
    <row r="416" customFormat="false" ht="15" hidden="false" customHeight="false" outlineLevel="0" collapsed="false">
      <c r="B416" s="100" t="s">
        <v>154</v>
      </c>
    </row>
    <row r="417" customFormat="false" ht="15" hidden="false" customHeight="false" outlineLevel="0" collapsed="false">
      <c r="B417" s="100" t="s">
        <v>155</v>
      </c>
    </row>
    <row r="418" customFormat="false" ht="15" hidden="false" customHeight="false" outlineLevel="0" collapsed="false">
      <c r="B418" s="100" t="s">
        <v>156</v>
      </c>
    </row>
    <row r="421" customFormat="false" ht="15" hidden="false" customHeight="false" outlineLevel="0" collapsed="false">
      <c r="B421" s="0" t="s">
        <v>161</v>
      </c>
    </row>
    <row r="442" customFormat="false" ht="15" hidden="false" customHeight="false" outlineLevel="0" collapsed="false">
      <c r="B442" s="0" t="s">
        <v>203</v>
      </c>
    </row>
    <row r="444" customFormat="false" ht="15" hidden="false" customHeight="false" outlineLevel="0" collapsed="false">
      <c r="B444" s="0" t="s">
        <v>145</v>
      </c>
    </row>
    <row r="445" customFormat="false" ht="15" hidden="false" customHeight="false" outlineLevel="0" collapsed="false">
      <c r="B445" s="94" t="n">
        <v>0.431294280695147</v>
      </c>
      <c r="C445" s="95" t="n">
        <v>0.581313375634367</v>
      </c>
    </row>
    <row r="446" customFormat="false" ht="15.75" hidden="false" customHeight="false" outlineLevel="0" collapsed="false"/>
    <row r="447" customFormat="false" ht="15" hidden="false" customHeight="false" outlineLevel="0" collapsed="false">
      <c r="B447" s="96" t="s">
        <v>146</v>
      </c>
      <c r="C447" s="97" t="n">
        <v>0.506303828164757</v>
      </c>
    </row>
    <row r="448" customFormat="false" ht="15" hidden="false" customHeight="false" outlineLevel="0" collapsed="false">
      <c r="B448" s="88" t="s">
        <v>147</v>
      </c>
      <c r="C448" s="98" t="n">
        <v>13.2294794717929</v>
      </c>
    </row>
    <row r="449" customFormat="false" ht="15" hidden="false" customHeight="false" outlineLevel="0" collapsed="false">
      <c r="B449" s="88" t="s">
        <v>148</v>
      </c>
      <c r="C449" s="98" t="n">
        <v>1.95996398454005</v>
      </c>
    </row>
    <row r="450" customFormat="false" ht="15" hidden="false" customHeight="false" outlineLevel="0" collapsed="false">
      <c r="B450" s="88" t="s">
        <v>149</v>
      </c>
      <c r="C450" s="98" t="s">
        <v>150</v>
      </c>
    </row>
    <row r="451" customFormat="false" ht="15.75" hidden="false" customHeight="false" outlineLevel="0" collapsed="false">
      <c r="B451" s="91" t="s">
        <v>151</v>
      </c>
      <c r="C451" s="99" t="n">
        <v>0.05</v>
      </c>
    </row>
    <row r="453" customFormat="false" ht="15" hidden="false" customHeight="false" outlineLevel="0" collapsed="false">
      <c r="B453" s="100" t="s">
        <v>152</v>
      </c>
    </row>
    <row r="454" customFormat="false" ht="15" hidden="false" customHeight="false" outlineLevel="0" collapsed="false">
      <c r="B454" s="100" t="s">
        <v>153</v>
      </c>
    </row>
    <row r="455" customFormat="false" ht="15" hidden="false" customHeight="false" outlineLevel="0" collapsed="false">
      <c r="B455" s="100" t="s">
        <v>154</v>
      </c>
    </row>
    <row r="456" customFormat="false" ht="15" hidden="false" customHeight="false" outlineLevel="0" collapsed="false">
      <c r="B456" s="100" t="s">
        <v>155</v>
      </c>
    </row>
    <row r="457" customFormat="false" ht="15" hidden="false" customHeight="false" outlineLevel="0" collapsed="false">
      <c r="B457" s="100" t="s">
        <v>156</v>
      </c>
    </row>
    <row r="460" customFormat="false" ht="15" hidden="false" customHeight="false" outlineLevel="0" collapsed="false">
      <c r="B460" s="0" t="s">
        <v>204</v>
      </c>
    </row>
    <row r="462" customFormat="false" ht="15" hidden="false" customHeight="false" outlineLevel="0" collapsed="false">
      <c r="B462" s="0" t="s">
        <v>145</v>
      </c>
    </row>
    <row r="463" customFormat="false" ht="15" hidden="false" customHeight="false" outlineLevel="0" collapsed="false">
      <c r="B463" s="94" t="n">
        <v>0.42154612029436</v>
      </c>
      <c r="C463" s="95" t="n">
        <v>0.591061536035153</v>
      </c>
    </row>
    <row r="464" customFormat="false" ht="15.75" hidden="false" customHeight="false" outlineLevel="0" collapsed="false"/>
    <row r="465" customFormat="false" ht="15" hidden="false" customHeight="false" outlineLevel="0" collapsed="false">
      <c r="B465" s="96" t="s">
        <v>146</v>
      </c>
      <c r="C465" s="97" t="n">
        <v>0.506303828164757</v>
      </c>
    </row>
    <row r="466" customFormat="false" ht="15" hidden="false" customHeight="false" outlineLevel="0" collapsed="false">
      <c r="B466" s="88" t="s">
        <v>158</v>
      </c>
      <c r="C466" s="98" t="n">
        <v>11.9762330072603</v>
      </c>
    </row>
    <row r="467" customFormat="false" ht="15" hidden="false" customHeight="false" outlineLevel="0" collapsed="false">
      <c r="B467" s="88" t="s">
        <v>159</v>
      </c>
      <c r="C467" s="98" t="n">
        <v>2.00487928818672</v>
      </c>
    </row>
    <row r="468" customFormat="false" ht="15" hidden="false" customHeight="false" outlineLevel="0" collapsed="false">
      <c r="B468" s="88" t="s">
        <v>160</v>
      </c>
      <c r="C468" s="101" t="n">
        <v>54</v>
      </c>
    </row>
    <row r="469" customFormat="false" ht="15" hidden="false" customHeight="false" outlineLevel="0" collapsed="false">
      <c r="B469" s="88" t="s">
        <v>149</v>
      </c>
      <c r="C469" s="98" t="s">
        <v>150</v>
      </c>
    </row>
    <row r="470" customFormat="false" ht="15.75" hidden="false" customHeight="false" outlineLevel="0" collapsed="false">
      <c r="B470" s="91" t="s">
        <v>151</v>
      </c>
      <c r="C470" s="99" t="n">
        <v>0.05</v>
      </c>
    </row>
    <row r="472" customFormat="false" ht="15" hidden="false" customHeight="false" outlineLevel="0" collapsed="false">
      <c r="B472" s="100" t="s">
        <v>152</v>
      </c>
    </row>
    <row r="473" customFormat="false" ht="15" hidden="false" customHeight="false" outlineLevel="0" collapsed="false">
      <c r="B473" s="100" t="s">
        <v>153</v>
      </c>
    </row>
    <row r="474" customFormat="false" ht="15" hidden="false" customHeight="false" outlineLevel="0" collapsed="false">
      <c r="B474" s="100" t="s">
        <v>154</v>
      </c>
    </row>
    <row r="475" customFormat="false" ht="15" hidden="false" customHeight="false" outlineLevel="0" collapsed="false">
      <c r="B475" s="100" t="s">
        <v>155</v>
      </c>
    </row>
    <row r="476" customFormat="false" ht="15" hidden="false" customHeight="false" outlineLevel="0" collapsed="false">
      <c r="B476" s="100" t="s">
        <v>156</v>
      </c>
    </row>
    <row r="479" customFormat="false" ht="15" hidden="false" customHeight="false" outlineLevel="0" collapsed="false">
      <c r="B479" s="0" t="s">
        <v>161</v>
      </c>
    </row>
    <row r="500" customFormat="false" ht="15" hidden="false" customHeight="false" outlineLevel="0" collapsed="false">
      <c r="B500" s="0" t="s">
        <v>176</v>
      </c>
    </row>
    <row r="502" customFormat="false" ht="15" hidden="false" customHeight="false" outlineLevel="0" collapsed="false">
      <c r="B502" s="0" t="s">
        <v>145</v>
      </c>
    </row>
    <row r="503" customFormat="false" ht="15" hidden="false" customHeight="false" outlineLevel="0" collapsed="false">
      <c r="B503" s="94" t="n">
        <v>3.75819762094136</v>
      </c>
      <c r="C503" s="95" t="n">
        <v>5.02320869441575</v>
      </c>
    </row>
    <row r="504" customFormat="false" ht="15.75" hidden="false" customHeight="false" outlineLevel="0" collapsed="false"/>
    <row r="505" customFormat="false" ht="15" hidden="false" customHeight="false" outlineLevel="0" collapsed="false">
      <c r="B505" s="96" t="s">
        <v>146</v>
      </c>
      <c r="C505" s="97" t="n">
        <v>4.39070315767855</v>
      </c>
    </row>
    <row r="506" customFormat="false" ht="15" hidden="false" customHeight="false" outlineLevel="0" collapsed="false">
      <c r="B506" s="88" t="s">
        <v>147</v>
      </c>
      <c r="C506" s="98" t="n">
        <v>13.6056043086179</v>
      </c>
    </row>
    <row r="507" customFormat="false" ht="15" hidden="false" customHeight="false" outlineLevel="0" collapsed="false">
      <c r="B507" s="88" t="s">
        <v>148</v>
      </c>
      <c r="C507" s="98" t="n">
        <v>1.95996398454005</v>
      </c>
    </row>
    <row r="508" customFormat="false" ht="15" hidden="false" customHeight="false" outlineLevel="0" collapsed="false">
      <c r="B508" s="88" t="s">
        <v>149</v>
      </c>
      <c r="C508" s="98" t="s">
        <v>150</v>
      </c>
    </row>
    <row r="509" customFormat="false" ht="15.75" hidden="false" customHeight="false" outlineLevel="0" collapsed="false">
      <c r="B509" s="91" t="s">
        <v>151</v>
      </c>
      <c r="C509" s="99" t="n">
        <v>0.05</v>
      </c>
    </row>
    <row r="511" customFormat="false" ht="15" hidden="false" customHeight="false" outlineLevel="0" collapsed="false">
      <c r="B511" s="100" t="s">
        <v>152</v>
      </c>
    </row>
    <row r="512" customFormat="false" ht="15" hidden="false" customHeight="false" outlineLevel="0" collapsed="false">
      <c r="B512" s="100" t="s">
        <v>153</v>
      </c>
    </row>
    <row r="513" customFormat="false" ht="15" hidden="false" customHeight="false" outlineLevel="0" collapsed="false">
      <c r="B513" s="100" t="s">
        <v>154</v>
      </c>
    </row>
    <row r="514" customFormat="false" ht="15" hidden="false" customHeight="false" outlineLevel="0" collapsed="false">
      <c r="B514" s="100" t="s">
        <v>155</v>
      </c>
    </row>
    <row r="515" customFormat="false" ht="15" hidden="false" customHeight="false" outlineLevel="0" collapsed="false">
      <c r="B515" s="100" t="s">
        <v>156</v>
      </c>
    </row>
    <row r="518" customFormat="false" ht="15" hidden="false" customHeight="false" outlineLevel="0" collapsed="false">
      <c r="B518" s="0" t="s">
        <v>177</v>
      </c>
    </row>
    <row r="520" customFormat="false" ht="15" hidden="false" customHeight="false" outlineLevel="0" collapsed="false">
      <c r="B520" s="0" t="s">
        <v>145</v>
      </c>
    </row>
    <row r="521" customFormat="false" ht="15" hidden="false" customHeight="false" outlineLevel="0" collapsed="false">
      <c r="B521" s="94" t="n">
        <v>3.83998822115497</v>
      </c>
      <c r="C521" s="95" t="n">
        <v>4.94141809420214</v>
      </c>
    </row>
    <row r="522" customFormat="false" ht="15.75" hidden="false" customHeight="false" outlineLevel="0" collapsed="false"/>
    <row r="523" customFormat="false" ht="15" hidden="false" customHeight="false" outlineLevel="0" collapsed="false">
      <c r="B523" s="96" t="s">
        <v>146</v>
      </c>
      <c r="C523" s="97" t="n">
        <v>4.39070315767855</v>
      </c>
    </row>
    <row r="524" customFormat="false" ht="15" hidden="false" customHeight="false" outlineLevel="0" collapsed="false">
      <c r="B524" s="88" t="s">
        <v>158</v>
      </c>
      <c r="C524" s="98" t="n">
        <v>15.977714012365</v>
      </c>
    </row>
    <row r="525" customFormat="false" ht="15" hidden="false" customHeight="false" outlineLevel="0" collapsed="false">
      <c r="B525" s="88" t="s">
        <v>159</v>
      </c>
      <c r="C525" s="98" t="n">
        <v>2.00404478328794</v>
      </c>
    </row>
    <row r="526" customFormat="false" ht="15" hidden="false" customHeight="false" outlineLevel="0" collapsed="false">
      <c r="B526" s="88" t="s">
        <v>160</v>
      </c>
      <c r="C526" s="101" t="n">
        <v>55</v>
      </c>
    </row>
    <row r="527" customFormat="false" ht="15" hidden="false" customHeight="false" outlineLevel="0" collapsed="false">
      <c r="B527" s="88" t="s">
        <v>149</v>
      </c>
      <c r="C527" s="98" t="s">
        <v>150</v>
      </c>
    </row>
    <row r="528" customFormat="false" ht="15.75" hidden="false" customHeight="false" outlineLevel="0" collapsed="false">
      <c r="B528" s="91" t="s">
        <v>151</v>
      </c>
      <c r="C528" s="99" t="n">
        <v>0.05</v>
      </c>
    </row>
    <row r="530" customFormat="false" ht="15" hidden="false" customHeight="false" outlineLevel="0" collapsed="false">
      <c r="B530" s="100" t="s">
        <v>152</v>
      </c>
    </row>
    <row r="531" customFormat="false" ht="15" hidden="false" customHeight="false" outlineLevel="0" collapsed="false">
      <c r="B531" s="100" t="s">
        <v>153</v>
      </c>
    </row>
    <row r="532" customFormat="false" ht="15" hidden="false" customHeight="false" outlineLevel="0" collapsed="false">
      <c r="B532" s="100" t="s">
        <v>154</v>
      </c>
    </row>
    <row r="533" customFormat="false" ht="15" hidden="false" customHeight="false" outlineLevel="0" collapsed="false">
      <c r="B533" s="100" t="s">
        <v>155</v>
      </c>
    </row>
    <row r="534" customFormat="false" ht="15" hidden="false" customHeight="false" outlineLevel="0" collapsed="false">
      <c r="B534" s="100" t="s">
        <v>156</v>
      </c>
    </row>
    <row r="537" customFormat="false" ht="15" hidden="false" customHeight="false" outlineLevel="0" collapsed="false">
      <c r="B537" s="0" t="s">
        <v>161</v>
      </c>
    </row>
    <row r="558" customFormat="false" ht="15" hidden="false" customHeight="false" outlineLevel="0" collapsed="false">
      <c r="B558" s="0" t="s">
        <v>205</v>
      </c>
    </row>
    <row r="560" customFormat="false" ht="15" hidden="false" customHeight="false" outlineLevel="0" collapsed="false">
      <c r="B560" s="0" t="s">
        <v>145</v>
      </c>
    </row>
    <row r="561" customFormat="false" ht="15" hidden="false" customHeight="false" outlineLevel="0" collapsed="false">
      <c r="B561" s="94" t="n">
        <v>-0.576193809894355</v>
      </c>
      <c r="C561" s="95" t="n">
        <v>-0.411594268171266</v>
      </c>
    </row>
    <row r="562" customFormat="false" ht="15.75" hidden="false" customHeight="false" outlineLevel="0" collapsed="false"/>
    <row r="563" customFormat="false" ht="15" hidden="false" customHeight="false" outlineLevel="0" collapsed="false">
      <c r="B563" s="96" t="s">
        <v>146</v>
      </c>
      <c r="C563" s="97" t="n">
        <v>-0.49389403903281</v>
      </c>
    </row>
    <row r="564" customFormat="false" ht="15" hidden="false" customHeight="false" outlineLevel="0" collapsed="false">
      <c r="B564" s="88" t="s">
        <v>147</v>
      </c>
      <c r="C564" s="98" t="n">
        <v>-11.762056182536</v>
      </c>
    </row>
    <row r="565" customFormat="false" ht="15" hidden="false" customHeight="false" outlineLevel="0" collapsed="false">
      <c r="B565" s="88" t="s">
        <v>148</v>
      </c>
      <c r="C565" s="98" t="n">
        <v>1.95996398454005</v>
      </c>
    </row>
    <row r="566" customFormat="false" ht="15" hidden="false" customHeight="false" outlineLevel="0" collapsed="false">
      <c r="B566" s="88" t="s">
        <v>149</v>
      </c>
      <c r="C566" s="98" t="s">
        <v>150</v>
      </c>
    </row>
    <row r="567" customFormat="false" ht="15.75" hidden="false" customHeight="false" outlineLevel="0" collapsed="false">
      <c r="B567" s="91" t="s">
        <v>151</v>
      </c>
      <c r="C567" s="99" t="n">
        <v>0.05</v>
      </c>
    </row>
    <row r="569" customFormat="false" ht="15" hidden="false" customHeight="false" outlineLevel="0" collapsed="false">
      <c r="B569" s="100" t="s">
        <v>152</v>
      </c>
    </row>
    <row r="570" customFormat="false" ht="15" hidden="false" customHeight="false" outlineLevel="0" collapsed="false">
      <c r="B570" s="100" t="s">
        <v>153</v>
      </c>
    </row>
    <row r="571" customFormat="false" ht="15" hidden="false" customHeight="false" outlineLevel="0" collapsed="false">
      <c r="B571" s="100" t="s">
        <v>154</v>
      </c>
    </row>
    <row r="572" customFormat="false" ht="15" hidden="false" customHeight="false" outlineLevel="0" collapsed="false">
      <c r="B572" s="100" t="s">
        <v>155</v>
      </c>
    </row>
    <row r="573" customFormat="false" ht="15" hidden="false" customHeight="false" outlineLevel="0" collapsed="false">
      <c r="B573" s="100" t="s">
        <v>156</v>
      </c>
    </row>
    <row r="576" customFormat="false" ht="15" hidden="false" customHeight="false" outlineLevel="0" collapsed="false">
      <c r="B576" s="0" t="s">
        <v>206</v>
      </c>
    </row>
    <row r="578" customFormat="false" ht="15" hidden="false" customHeight="false" outlineLevel="0" collapsed="false">
      <c r="B578" s="0" t="s">
        <v>145</v>
      </c>
    </row>
    <row r="579" customFormat="false" ht="15" hidden="false" customHeight="false" outlineLevel="0" collapsed="false">
      <c r="B579" s="94" t="n">
        <v>-0.579907390400149</v>
      </c>
      <c r="C579" s="95" t="n">
        <v>-0.407880687665472</v>
      </c>
    </row>
    <row r="580" customFormat="false" ht="15.75" hidden="false" customHeight="false" outlineLevel="0" collapsed="false"/>
    <row r="581" customFormat="false" ht="15" hidden="false" customHeight="false" outlineLevel="0" collapsed="false">
      <c r="B581" s="96" t="s">
        <v>146</v>
      </c>
      <c r="C581" s="97" t="n">
        <v>-0.49389403903281</v>
      </c>
    </row>
    <row r="582" customFormat="false" ht="15" hidden="false" customHeight="false" outlineLevel="0" collapsed="false">
      <c r="B582" s="88" t="s">
        <v>158</v>
      </c>
      <c r="C582" s="98" t="n">
        <v>-11.517118856002</v>
      </c>
    </row>
    <row r="583" customFormat="false" ht="15" hidden="false" customHeight="false" outlineLevel="0" collapsed="false">
      <c r="B583" s="88" t="s">
        <v>159</v>
      </c>
      <c r="C583" s="98" t="n">
        <v>2.0057459953164</v>
      </c>
    </row>
    <row r="584" customFormat="false" ht="15" hidden="false" customHeight="false" outlineLevel="0" collapsed="false">
      <c r="B584" s="88" t="s">
        <v>160</v>
      </c>
      <c r="C584" s="101" t="n">
        <v>53</v>
      </c>
    </row>
    <row r="585" customFormat="false" ht="15" hidden="false" customHeight="false" outlineLevel="0" collapsed="false">
      <c r="B585" s="88" t="s">
        <v>149</v>
      </c>
      <c r="C585" s="98" t="s">
        <v>150</v>
      </c>
    </row>
    <row r="586" customFormat="false" ht="15.75" hidden="false" customHeight="false" outlineLevel="0" collapsed="false">
      <c r="B586" s="91" t="s">
        <v>151</v>
      </c>
      <c r="C586" s="99" t="n">
        <v>0.05</v>
      </c>
    </row>
    <row r="588" customFormat="false" ht="15" hidden="false" customHeight="false" outlineLevel="0" collapsed="false">
      <c r="B588" s="100" t="s">
        <v>152</v>
      </c>
    </row>
    <row r="589" customFormat="false" ht="15" hidden="false" customHeight="false" outlineLevel="0" collapsed="false">
      <c r="B589" s="100" t="s">
        <v>153</v>
      </c>
    </row>
    <row r="590" customFormat="false" ht="15" hidden="false" customHeight="false" outlineLevel="0" collapsed="false">
      <c r="B590" s="100" t="s">
        <v>154</v>
      </c>
    </row>
    <row r="591" customFormat="false" ht="15" hidden="false" customHeight="false" outlineLevel="0" collapsed="false">
      <c r="B591" s="100" t="s">
        <v>155</v>
      </c>
    </row>
    <row r="592" customFormat="false" ht="15" hidden="false" customHeight="false" outlineLevel="0" collapsed="false">
      <c r="B592" s="100" t="s">
        <v>156</v>
      </c>
    </row>
    <row r="595" customFormat="false" ht="15" hidden="false" customHeight="false" outlineLevel="0" collapsed="false">
      <c r="B595" s="0" t="s">
        <v>161</v>
      </c>
    </row>
    <row r="616" customFormat="false" ht="15" hidden="false" customHeight="false" outlineLevel="0" collapsed="false">
      <c r="B616" s="0" t="s">
        <v>207</v>
      </c>
    </row>
    <row r="618" customFormat="false" ht="15" hidden="false" customHeight="false" outlineLevel="0" collapsed="false">
      <c r="B618" s="0" t="s">
        <v>145</v>
      </c>
    </row>
    <row r="619" customFormat="false" ht="15" hidden="false" customHeight="false" outlineLevel="0" collapsed="false">
      <c r="B619" s="94" t="n">
        <v>0.0694704754582558</v>
      </c>
      <c r="C619" s="95" t="n">
        <v>0.122666054975295</v>
      </c>
    </row>
    <row r="620" customFormat="false" ht="15.75" hidden="false" customHeight="false" outlineLevel="0" collapsed="false"/>
    <row r="621" customFormat="false" ht="15" hidden="false" customHeight="false" outlineLevel="0" collapsed="false">
      <c r="B621" s="96" t="s">
        <v>146</v>
      </c>
      <c r="C621" s="97" t="n">
        <v>0.0960682652167754</v>
      </c>
    </row>
    <row r="622" customFormat="false" ht="15" hidden="false" customHeight="false" outlineLevel="0" collapsed="false">
      <c r="B622" s="88" t="s">
        <v>147</v>
      </c>
      <c r="C622" s="98" t="n">
        <v>7.07917242716795</v>
      </c>
    </row>
    <row r="623" customFormat="false" ht="15" hidden="false" customHeight="false" outlineLevel="0" collapsed="false">
      <c r="B623" s="88" t="s">
        <v>148</v>
      </c>
      <c r="C623" s="98" t="n">
        <v>1.95996398454005</v>
      </c>
    </row>
    <row r="624" customFormat="false" ht="15" hidden="false" customHeight="false" outlineLevel="0" collapsed="false">
      <c r="B624" s="88" t="s">
        <v>149</v>
      </c>
      <c r="C624" s="98" t="s">
        <v>150</v>
      </c>
    </row>
    <row r="625" customFormat="false" ht="15.75" hidden="false" customHeight="false" outlineLevel="0" collapsed="false">
      <c r="B625" s="91" t="s">
        <v>151</v>
      </c>
      <c r="C625" s="99" t="n">
        <v>0.05</v>
      </c>
    </row>
    <row r="627" customFormat="false" ht="15" hidden="false" customHeight="false" outlineLevel="0" collapsed="false">
      <c r="B627" s="100" t="s">
        <v>152</v>
      </c>
    </row>
    <row r="628" customFormat="false" ht="15" hidden="false" customHeight="false" outlineLevel="0" collapsed="false">
      <c r="B628" s="100" t="s">
        <v>153</v>
      </c>
    </row>
    <row r="629" customFormat="false" ht="15" hidden="false" customHeight="false" outlineLevel="0" collapsed="false">
      <c r="B629" s="100" t="s">
        <v>154</v>
      </c>
    </row>
    <row r="630" customFormat="false" ht="15" hidden="false" customHeight="false" outlineLevel="0" collapsed="false">
      <c r="B630" s="100" t="s">
        <v>155</v>
      </c>
    </row>
    <row r="631" customFormat="false" ht="15" hidden="false" customHeight="false" outlineLevel="0" collapsed="false">
      <c r="B631" s="100" t="s">
        <v>156</v>
      </c>
    </row>
    <row r="634" customFormat="false" ht="15" hidden="false" customHeight="false" outlineLevel="0" collapsed="false">
      <c r="B634" s="0" t="s">
        <v>208</v>
      </c>
    </row>
    <row r="636" customFormat="false" ht="15" hidden="false" customHeight="false" outlineLevel="0" collapsed="false">
      <c r="B636" s="0" t="s">
        <v>145</v>
      </c>
    </row>
    <row r="637" customFormat="false" ht="15" hidden="false" customHeight="false" outlineLevel="0" collapsed="false">
      <c r="B637" s="94" t="n">
        <v>0.0685568856999208</v>
      </c>
      <c r="C637" s="95" t="n">
        <v>0.12357964473363</v>
      </c>
    </row>
    <row r="638" customFormat="false" ht="15.75" hidden="false" customHeight="false" outlineLevel="0" collapsed="false"/>
    <row r="639" customFormat="false" ht="15" hidden="false" customHeight="false" outlineLevel="0" collapsed="false">
      <c r="B639" s="96" t="s">
        <v>146</v>
      </c>
      <c r="C639" s="97" t="n">
        <v>0.0960682652167754</v>
      </c>
    </row>
    <row r="640" customFormat="false" ht="15" hidden="false" customHeight="false" outlineLevel="0" collapsed="false">
      <c r="B640" s="88" t="s">
        <v>158</v>
      </c>
      <c r="C640" s="98" t="n">
        <v>7.06312846427362</v>
      </c>
    </row>
    <row r="641" customFormat="false" ht="15" hidden="false" customHeight="false" outlineLevel="0" collapsed="false">
      <c r="B641" s="88" t="s">
        <v>159</v>
      </c>
      <c r="C641" s="98" t="n">
        <v>2.02269092002921</v>
      </c>
    </row>
    <row r="642" customFormat="false" ht="15" hidden="false" customHeight="false" outlineLevel="0" collapsed="false">
      <c r="B642" s="88" t="s">
        <v>160</v>
      </c>
      <c r="C642" s="101" t="n">
        <v>39</v>
      </c>
    </row>
    <row r="643" customFormat="false" ht="15" hidden="false" customHeight="false" outlineLevel="0" collapsed="false">
      <c r="B643" s="88" t="s">
        <v>149</v>
      </c>
      <c r="C643" s="98" t="s">
        <v>150</v>
      </c>
    </row>
    <row r="644" customFormat="false" ht="15.75" hidden="false" customHeight="false" outlineLevel="0" collapsed="false">
      <c r="B644" s="91" t="s">
        <v>151</v>
      </c>
      <c r="C644" s="99" t="n">
        <v>0.05</v>
      </c>
    </row>
    <row r="646" customFormat="false" ht="15" hidden="false" customHeight="false" outlineLevel="0" collapsed="false">
      <c r="B646" s="100" t="s">
        <v>152</v>
      </c>
    </row>
    <row r="647" customFormat="false" ht="15" hidden="false" customHeight="false" outlineLevel="0" collapsed="false">
      <c r="B647" s="100" t="s">
        <v>153</v>
      </c>
    </row>
    <row r="648" customFormat="false" ht="15" hidden="false" customHeight="false" outlineLevel="0" collapsed="false">
      <c r="B648" s="100" t="s">
        <v>154</v>
      </c>
    </row>
    <row r="649" customFormat="false" ht="15" hidden="false" customHeight="false" outlineLevel="0" collapsed="false">
      <c r="B649" s="100" t="s">
        <v>155</v>
      </c>
    </row>
    <row r="650" customFormat="false" ht="15" hidden="false" customHeight="false" outlineLevel="0" collapsed="false">
      <c r="B650" s="100" t="s">
        <v>156</v>
      </c>
    </row>
    <row r="653" customFormat="false" ht="15" hidden="false" customHeight="false" outlineLevel="0" collapsed="false">
      <c r="B653" s="0" t="s">
        <v>161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8:AE13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V8:V9 A1"/>
    </sheetView>
  </sheetViews>
  <sheetFormatPr defaultRowHeight="15"/>
  <cols>
    <col collapsed="false" hidden="false" max="1" min="1" style="0" width="10.5748987854251"/>
    <col collapsed="false" hidden="false" max="2" min="2" style="0" width="11.7125506072874"/>
    <col collapsed="false" hidden="false" max="1025" min="3" style="0" width="10.5748987854251"/>
  </cols>
  <sheetData>
    <row r="18" customFormat="false" ht="15" hidden="false" customHeight="false" outlineLevel="0" collapsed="false">
      <c r="L18" s="1" t="s">
        <v>209</v>
      </c>
      <c r="M18" s="1" t="s">
        <v>11</v>
      </c>
    </row>
    <row r="19" customFormat="false" ht="15" hidden="false" customHeight="false" outlineLevel="0" collapsed="false">
      <c r="K19" s="0" t="s">
        <v>210</v>
      </c>
      <c r="L19" s="9" t="n">
        <v>17.89</v>
      </c>
      <c r="M19" s="12" t="n">
        <v>4672.430786</v>
      </c>
    </row>
    <row r="20" customFormat="false" ht="15" hidden="false" customHeight="false" outlineLevel="0" collapsed="false">
      <c r="K20" s="0" t="s">
        <v>210</v>
      </c>
      <c r="L20" s="9" t="n">
        <v>20.44</v>
      </c>
      <c r="M20" s="12" t="n">
        <v>7773.729585</v>
      </c>
    </row>
    <row r="21" customFormat="false" ht="15" hidden="false" customHeight="false" outlineLevel="0" collapsed="false">
      <c r="K21" s="0" t="s">
        <v>210</v>
      </c>
      <c r="L21" s="9" t="n">
        <v>13.49</v>
      </c>
      <c r="M21" s="12" t="n">
        <v>453.50449</v>
      </c>
    </row>
    <row r="22" customFormat="false" ht="15" hidden="false" customHeight="false" outlineLevel="0" collapsed="false">
      <c r="K22" s="0" t="s">
        <v>210</v>
      </c>
      <c r="L22" s="9" t="n">
        <v>13.6</v>
      </c>
      <c r="M22" s="12" t="n">
        <v>581.942207596871</v>
      </c>
    </row>
    <row r="23" customFormat="false" ht="15" hidden="false" customHeight="false" outlineLevel="0" collapsed="false">
      <c r="K23" s="0" t="s">
        <v>210</v>
      </c>
      <c r="L23" s="9" t="n">
        <v>24.57</v>
      </c>
      <c r="M23" s="12" t="n">
        <v>2518.32070396535</v>
      </c>
    </row>
    <row r="24" customFormat="false" ht="15" hidden="false" customHeight="false" outlineLevel="0" collapsed="false">
      <c r="K24" s="0" t="s">
        <v>210</v>
      </c>
      <c r="L24" s="9" t="n">
        <v>36.25</v>
      </c>
      <c r="M24" s="12" t="n">
        <v>1556.89220548716</v>
      </c>
    </row>
    <row r="25" customFormat="false" ht="15" hidden="false" customHeight="false" outlineLevel="0" collapsed="false">
      <c r="K25" s="0" t="s">
        <v>210</v>
      </c>
      <c r="L25" s="9" t="n">
        <v>61.82</v>
      </c>
      <c r="M25" s="12" t="n">
        <v>17974.58421</v>
      </c>
    </row>
    <row r="26" customFormat="false" ht="15" hidden="false" customHeight="false" outlineLevel="0" collapsed="false">
      <c r="K26" s="0" t="s">
        <v>210</v>
      </c>
      <c r="L26" s="9" t="n">
        <v>37.03</v>
      </c>
      <c r="M26" s="12" t="n">
        <v>722</v>
      </c>
    </row>
    <row r="27" customFormat="false" ht="15" hidden="false" customHeight="false" outlineLevel="0" collapsed="false">
      <c r="K27" s="0" t="s">
        <v>210</v>
      </c>
      <c r="L27" s="9" t="n">
        <v>25.72</v>
      </c>
      <c r="M27" s="12" t="n">
        <v>3488</v>
      </c>
    </row>
    <row r="28" customFormat="false" ht="15" hidden="false" customHeight="false" outlineLevel="0" collapsed="false">
      <c r="K28" s="0" t="s">
        <v>210</v>
      </c>
      <c r="L28" s="9" t="n">
        <v>53.54</v>
      </c>
      <c r="M28" s="12" t="n">
        <v>16245.12466</v>
      </c>
    </row>
    <row r="29" customFormat="false" ht="15" hidden="false" customHeight="false" outlineLevel="0" collapsed="false">
      <c r="K29" s="0" t="s">
        <v>210</v>
      </c>
      <c r="L29" s="9" t="n">
        <v>47.89</v>
      </c>
      <c r="M29" s="12" t="n">
        <v>8814.324868</v>
      </c>
    </row>
    <row r="30" customFormat="false" ht="15" hidden="false" customHeight="false" outlineLevel="0" collapsed="false">
      <c r="K30" s="0" t="s">
        <v>211</v>
      </c>
      <c r="L30" s="102" t="n">
        <v>13.6</v>
      </c>
      <c r="M30" s="103" t="n">
        <v>6044.533779375</v>
      </c>
    </row>
    <row r="31" customFormat="false" ht="15" hidden="false" customHeight="false" outlineLevel="0" collapsed="false">
      <c r="K31" s="0" t="s">
        <v>211</v>
      </c>
      <c r="L31" s="102" t="n">
        <v>18.63</v>
      </c>
      <c r="M31" s="103" t="n">
        <v>501.944855434545</v>
      </c>
    </row>
    <row r="32" customFormat="false" ht="15" hidden="false" customHeight="false" outlineLevel="0" collapsed="false">
      <c r="K32" s="0" t="s">
        <v>211</v>
      </c>
      <c r="L32" s="102" t="n">
        <v>7.84</v>
      </c>
      <c r="M32" s="103" t="n">
        <v>540.837769793765</v>
      </c>
    </row>
    <row r="33" customFormat="false" ht="15" hidden="false" customHeight="false" outlineLevel="0" collapsed="false">
      <c r="K33" s="0" t="s">
        <v>211</v>
      </c>
      <c r="L33" s="102" t="n">
        <v>23.2</v>
      </c>
      <c r="M33" s="103" t="n">
        <v>363.702244432248</v>
      </c>
    </row>
    <row r="34" customFormat="false" ht="15" hidden="false" customHeight="false" outlineLevel="0" collapsed="false">
      <c r="K34" s="0" t="s">
        <v>211</v>
      </c>
      <c r="L34" s="102" t="n">
        <v>13.33</v>
      </c>
      <c r="M34" s="103" t="n">
        <v>262.023580350029</v>
      </c>
    </row>
    <row r="35" customFormat="false" ht="15" hidden="false" customHeight="false" outlineLevel="0" collapsed="false">
      <c r="K35" s="0" t="s">
        <v>211</v>
      </c>
      <c r="L35" s="104" t="n">
        <v>20.78</v>
      </c>
      <c r="M35" s="103" t="n">
        <v>757.218821029116</v>
      </c>
    </row>
    <row r="36" customFormat="false" ht="15" hidden="false" customHeight="false" outlineLevel="0" collapsed="false">
      <c r="K36" s="0" t="s">
        <v>211</v>
      </c>
      <c r="L36" s="104" t="n">
        <v>26.56</v>
      </c>
      <c r="M36" s="103" t="n">
        <v>880.100578811176</v>
      </c>
    </row>
    <row r="37" customFormat="false" ht="15" hidden="false" customHeight="false" outlineLevel="0" collapsed="false">
      <c r="K37" s="0" t="s">
        <v>211</v>
      </c>
      <c r="L37" s="102" t="n">
        <v>17.76</v>
      </c>
      <c r="M37" s="103" t="n">
        <v>1584.2623</v>
      </c>
    </row>
    <row r="38" customFormat="false" ht="15" hidden="false" customHeight="false" outlineLevel="0" collapsed="false">
      <c r="K38" s="0" t="s">
        <v>211</v>
      </c>
      <c r="L38" s="102" t="n">
        <v>26.32</v>
      </c>
      <c r="M38" s="103" t="n">
        <v>3215</v>
      </c>
      <c r="P38" s="105" t="s">
        <v>212</v>
      </c>
      <c r="Q38" s="105" t="s">
        <v>213</v>
      </c>
    </row>
    <row r="39" customFormat="false" ht="15" hidden="false" customHeight="false" outlineLevel="0" collapsed="false">
      <c r="K39" s="0" t="s">
        <v>211</v>
      </c>
      <c r="L39" s="102" t="n">
        <v>14.62</v>
      </c>
      <c r="M39" s="103" t="n">
        <v>1625.71522722212</v>
      </c>
      <c r="O39" s="0" t="s">
        <v>214</v>
      </c>
      <c r="P39" s="0" t="s">
        <v>215</v>
      </c>
      <c r="Q39" s="0" t="s">
        <v>216</v>
      </c>
    </row>
    <row r="40" customFormat="false" ht="15" hidden="false" customHeight="false" outlineLevel="0" collapsed="false">
      <c r="K40" s="105" t="s">
        <v>212</v>
      </c>
      <c r="L40" s="106" t="n">
        <f aca="false">AVERAGE(L19:L29)</f>
        <v>32.0218181818182</v>
      </c>
      <c r="M40" s="106" t="n">
        <f aca="false">AVERAGE(M19:M29)</f>
        <v>5890.98670145904</v>
      </c>
      <c r="N40" s="107"/>
      <c r="O40" s="0" t="s">
        <v>217</v>
      </c>
      <c r="P40" s="0" t="s">
        <v>218</v>
      </c>
      <c r="Q40" s="0" t="s">
        <v>219</v>
      </c>
    </row>
    <row r="41" customFormat="false" ht="15" hidden="false" customHeight="false" outlineLevel="0" collapsed="false">
      <c r="K41" s="105" t="s">
        <v>213</v>
      </c>
      <c r="L41" s="106" t="n">
        <f aca="false">AVERAGE(L30:L39)</f>
        <v>18.264</v>
      </c>
      <c r="M41" s="106" t="n">
        <f aca="false">AVERAGE(M30:M39)</f>
        <v>1577.5339156448</v>
      </c>
      <c r="N41" s="107"/>
    </row>
    <row r="42" customFormat="false" ht="15" hidden="false" customHeight="false" outlineLevel="0" collapsed="false">
      <c r="K42" s="105" t="s">
        <v>212</v>
      </c>
      <c r="L42" s="108" t="n">
        <f aca="false">STDEV(L19:L29)</f>
        <v>16.6060331314747</v>
      </c>
      <c r="M42" s="108" t="n">
        <f aca="false">STDEV(M19:M29)</f>
        <v>6222.54925901877</v>
      </c>
      <c r="N42" s="107"/>
    </row>
    <row r="43" customFormat="false" ht="15" hidden="false" customHeight="false" outlineLevel="0" collapsed="false">
      <c r="K43" s="105" t="s">
        <v>213</v>
      </c>
      <c r="L43" s="108" t="n">
        <f aca="false">STDEV(L30:L39)</f>
        <v>6.08130870418166</v>
      </c>
      <c r="M43" s="108" t="n">
        <f aca="false">STDEV(M30:M39)</f>
        <v>1802.24136000069</v>
      </c>
      <c r="N43" s="107"/>
    </row>
    <row r="44" customFormat="false" ht="15" hidden="false" customHeight="false" outlineLevel="0" collapsed="false">
      <c r="M44" s="106" t="n">
        <v>32.0218181818182</v>
      </c>
      <c r="N44" s="108" t="n">
        <v>16.6060331314747</v>
      </c>
    </row>
    <row r="45" customFormat="false" ht="15" hidden="false" customHeight="false" outlineLevel="0" collapsed="false">
      <c r="K45" s="105" t="s">
        <v>212</v>
      </c>
    </row>
    <row r="46" customFormat="false" ht="15" hidden="false" customHeight="false" outlineLevel="0" collapsed="false">
      <c r="L46" s="107" t="n">
        <v>5.89098670145904</v>
      </c>
      <c r="O46" s="108" t="n">
        <v>5.22254925901877</v>
      </c>
    </row>
    <row r="49" customFormat="false" ht="15" hidden="false" customHeight="false" outlineLevel="0" collapsed="false">
      <c r="B49" s="0" t="s">
        <v>220</v>
      </c>
      <c r="M49" s="106" t="n">
        <v>18.264</v>
      </c>
      <c r="N49" s="108" t="n">
        <v>6.08130870418166</v>
      </c>
    </row>
    <row r="50" customFormat="false" ht="15" hidden="false" customHeight="false" outlineLevel="0" collapsed="false">
      <c r="B50" s="0" t="s">
        <v>92</v>
      </c>
      <c r="D50" s="0" t="s">
        <v>71</v>
      </c>
      <c r="K50" s="105" t="s">
        <v>213</v>
      </c>
      <c r="M50" s="108"/>
    </row>
    <row r="51" customFormat="false" ht="15" hidden="false" customHeight="false" outlineLevel="0" collapsed="false">
      <c r="A51" s="0" t="s">
        <v>24</v>
      </c>
      <c r="B51" s="0" t="n">
        <v>13.252785654871</v>
      </c>
      <c r="C51" s="0" t="s">
        <v>24</v>
      </c>
      <c r="D51" s="108" t="n">
        <v>17.4763071606162</v>
      </c>
      <c r="K51" s="105"/>
      <c r="L51" s="107" t="n">
        <v>1.5775339156448</v>
      </c>
      <c r="O51" s="108" t="n">
        <v>1.38022413600006</v>
      </c>
    </row>
    <row r="52" customFormat="false" ht="15" hidden="false" customHeight="false" outlineLevel="0" collapsed="false">
      <c r="A52" s="0" t="s">
        <v>11</v>
      </c>
      <c r="B52" s="0" t="n">
        <v>57.719378282025</v>
      </c>
      <c r="C52" s="0" t="s">
        <v>11</v>
      </c>
      <c r="D52" s="108" t="n">
        <v>6.16321540195604</v>
      </c>
    </row>
    <row r="53" customFormat="false" ht="15" hidden="false" customHeight="false" outlineLevel="0" collapsed="false">
      <c r="A53" s="0" t="s">
        <v>14</v>
      </c>
      <c r="B53" s="0" t="n">
        <v>5.3045881652253</v>
      </c>
      <c r="C53" s="0" t="s">
        <v>13</v>
      </c>
      <c r="D53" s="108" t="n">
        <v>7.8158255761343</v>
      </c>
    </row>
    <row r="54" customFormat="false" ht="15" hidden="false" customHeight="false" outlineLevel="0" collapsed="false">
      <c r="A54" s="0" t="s">
        <v>13</v>
      </c>
      <c r="B54" s="0" t="n">
        <v>8.89104214694709</v>
      </c>
      <c r="C54" s="0" t="s">
        <v>16</v>
      </c>
      <c r="D54" s="108" t="n">
        <v>17.290838431346</v>
      </c>
    </row>
    <row r="55" customFormat="false" ht="15" hidden="false" customHeight="false" outlineLevel="0" collapsed="false">
      <c r="A55" s="0" t="s">
        <v>16</v>
      </c>
      <c r="B55" s="0" t="n">
        <v>4.4457010934063</v>
      </c>
      <c r="C55" s="0" t="s">
        <v>20</v>
      </c>
      <c r="D55" s="108" t="n">
        <v>13.1488877210342</v>
      </c>
    </row>
    <row r="56" customFormat="false" ht="15" hidden="false" customHeight="false" outlineLevel="0" collapsed="false">
      <c r="A56" s="0" t="s">
        <v>90</v>
      </c>
      <c r="B56" s="0" t="n">
        <f aca="false">SUM(B57:B68)</f>
        <v>10.3865046575253</v>
      </c>
      <c r="C56" s="0" t="s">
        <v>18</v>
      </c>
      <c r="D56" s="108" t="n">
        <v>12.9855527512956</v>
      </c>
    </row>
    <row r="57" customFormat="false" ht="15" hidden="false" customHeight="false" outlineLevel="0" collapsed="false">
      <c r="A57" s="0" t="s">
        <v>26</v>
      </c>
      <c r="B57" s="0" t="n">
        <v>3.00374132399441</v>
      </c>
      <c r="C57" s="0" t="s">
        <v>19</v>
      </c>
      <c r="D57" s="108" t="n">
        <v>7.63570703288956</v>
      </c>
    </row>
    <row r="58" customFormat="false" ht="15" hidden="false" customHeight="false" outlineLevel="0" collapsed="false">
      <c r="A58" s="0" t="s">
        <v>12</v>
      </c>
      <c r="B58" s="0" t="n">
        <v>2.03568456616044</v>
      </c>
      <c r="C58" s="0" t="s">
        <v>26</v>
      </c>
      <c r="D58" s="108" t="n">
        <v>7.50282118346147</v>
      </c>
    </row>
    <row r="59" customFormat="false" ht="15" hidden="false" customHeight="false" outlineLevel="0" collapsed="false">
      <c r="A59" s="0" t="s">
        <v>19</v>
      </c>
      <c r="B59" s="0" t="n">
        <v>1.60710021151703</v>
      </c>
      <c r="C59" s="0" t="s">
        <v>90</v>
      </c>
      <c r="D59" s="108" t="n">
        <f aca="false">SUM(D60:D68)</f>
        <v>9.9808447412666</v>
      </c>
    </row>
    <row r="60" customFormat="false" ht="15" hidden="false" customHeight="false" outlineLevel="0" collapsed="false">
      <c r="A60" s="0" t="s">
        <v>18</v>
      </c>
      <c r="B60" s="0" t="n">
        <v>1.25170994427064</v>
      </c>
      <c r="C60" s="0" t="s">
        <v>14</v>
      </c>
      <c r="D60" s="0" t="n">
        <v>2.79448020329299</v>
      </c>
    </row>
    <row r="61" customFormat="false" ht="15" hidden="false" customHeight="false" outlineLevel="0" collapsed="false">
      <c r="A61" s="0" t="s">
        <v>20</v>
      </c>
      <c r="B61" s="0" t="n">
        <v>1.21392843438943</v>
      </c>
      <c r="C61" s="0" t="s">
        <v>12</v>
      </c>
      <c r="D61" s="0" t="n">
        <v>1.87550190303533</v>
      </c>
    </row>
    <row r="62" customFormat="false" ht="15" hidden="false" customHeight="false" outlineLevel="0" collapsed="false">
      <c r="A62" s="0" t="s">
        <v>25</v>
      </c>
      <c r="B62" s="0" t="n">
        <v>1.07227244546617</v>
      </c>
      <c r="C62" s="0" t="s">
        <v>22</v>
      </c>
      <c r="D62" s="0" t="n">
        <v>1.60667166975525</v>
      </c>
    </row>
    <row r="63" customFormat="false" ht="15" hidden="false" customHeight="false" outlineLevel="0" collapsed="false">
      <c r="A63" s="0" t="s">
        <v>17</v>
      </c>
      <c r="B63" s="0" t="n">
        <v>0.180335360369367</v>
      </c>
      <c r="C63" s="0" t="s">
        <v>27</v>
      </c>
      <c r="D63" s="0" t="n">
        <v>1.36820335928717</v>
      </c>
    </row>
    <row r="64" customFormat="false" ht="15" hidden="false" customHeight="false" outlineLevel="0" collapsed="false">
      <c r="A64" s="0" t="s">
        <v>15</v>
      </c>
      <c r="B64" s="0" t="n">
        <v>0.0194119227882826</v>
      </c>
      <c r="C64" s="0" t="s">
        <v>25</v>
      </c>
      <c r="D64" s="0" t="n">
        <v>1.08235268453063</v>
      </c>
    </row>
    <row r="65" customFormat="false" ht="15" hidden="false" customHeight="false" outlineLevel="0" collapsed="false">
      <c r="A65" s="0" t="s">
        <v>23</v>
      </c>
      <c r="B65" s="0" t="n">
        <v>0.00232044856954081</v>
      </c>
      <c r="C65" s="0" t="s">
        <v>17</v>
      </c>
      <c r="D65" s="0" t="n">
        <v>0.722690940148383</v>
      </c>
    </row>
    <row r="66" customFormat="false" ht="15" hidden="false" customHeight="false" outlineLevel="0" collapsed="false">
      <c r="A66" s="0" t="s">
        <v>22</v>
      </c>
      <c r="B66" s="0" t="n">
        <v>0</v>
      </c>
      <c r="C66" s="0" t="s">
        <v>23</v>
      </c>
      <c r="D66" s="0" t="n">
        <v>0.510104423060118</v>
      </c>
    </row>
    <row r="67" customFormat="false" ht="15" hidden="false" customHeight="false" outlineLevel="0" collapsed="false">
      <c r="A67" s="0" t="s">
        <v>221</v>
      </c>
      <c r="B67" s="0" t="n">
        <v>0</v>
      </c>
      <c r="C67" s="0" t="s">
        <v>15</v>
      </c>
      <c r="D67" s="0" t="n">
        <v>0.0208395581567362</v>
      </c>
    </row>
    <row r="68" customFormat="false" ht="15" hidden="false" customHeight="false" outlineLevel="0" collapsed="false">
      <c r="A68" s="0" t="s">
        <v>27</v>
      </c>
      <c r="B68" s="0" t="n">
        <v>0</v>
      </c>
      <c r="C68" s="0" t="s">
        <v>221</v>
      </c>
      <c r="D68" s="0" t="n">
        <v>0</v>
      </c>
    </row>
    <row r="69" customFormat="false" ht="15" hidden="false" customHeight="false" outlineLevel="0" collapsed="false">
      <c r="A69" s="105" t="s">
        <v>24</v>
      </c>
      <c r="B69" s="106" t="n">
        <f aca="false">'%'!M56</f>
        <v>13.9110593873235</v>
      </c>
      <c r="C69" s="105" t="s">
        <v>24</v>
      </c>
      <c r="D69" s="106" t="n">
        <f aca="false">'%'!M58</f>
        <v>21.7548950664491</v>
      </c>
    </row>
    <row r="70" customFormat="false" ht="15" hidden="false" customHeight="false" outlineLevel="0" collapsed="false">
      <c r="A70" s="105" t="s">
        <v>222</v>
      </c>
      <c r="B70" s="106" t="n">
        <f aca="false">'%'!Z56</f>
        <v>1.07351432353775</v>
      </c>
      <c r="C70" s="105" t="s">
        <v>90</v>
      </c>
      <c r="D70" s="106" t="n">
        <f aca="false">100-(D69+D71+D72)</f>
        <v>0.538796156988752</v>
      </c>
    </row>
    <row r="71" customFormat="false" ht="15" hidden="false" customHeight="false" outlineLevel="0" collapsed="false">
      <c r="A71" s="105" t="s">
        <v>223</v>
      </c>
      <c r="B71" s="106" t="n">
        <f aca="false">'%'!AA56</f>
        <v>39.7834718941912</v>
      </c>
      <c r="C71" s="105" t="s">
        <v>223</v>
      </c>
      <c r="D71" s="106" t="n">
        <f aca="false">'%'!AA58</f>
        <v>64.0202572400475</v>
      </c>
    </row>
    <row r="72" customFormat="false" ht="15" hidden="false" customHeight="false" outlineLevel="0" collapsed="false">
      <c r="A72" s="105" t="s">
        <v>90</v>
      </c>
      <c r="B72" s="106" t="n">
        <f aca="false">100-(SUM(B69:B71))</f>
        <v>45.2319543949475</v>
      </c>
      <c r="C72" s="105" t="s">
        <v>222</v>
      </c>
      <c r="D72" s="106" t="n">
        <f aca="false">'%'!Z58</f>
        <v>13.6860515365146</v>
      </c>
    </row>
    <row r="104" customFormat="false" ht="15" hidden="false" customHeight="false" outlineLevel="0" collapsed="false">
      <c r="C104" s="0" t="s">
        <v>224</v>
      </c>
      <c r="J104" s="0" t="s">
        <v>225</v>
      </c>
      <c r="Q104" s="0" t="s">
        <v>226</v>
      </c>
      <c r="X104" s="0" t="s">
        <v>227</v>
      </c>
    </row>
    <row r="121" customFormat="false" ht="15" hidden="false" customHeight="false" outlineLevel="0" collapsed="false">
      <c r="Q121" s="0" t="s">
        <v>228</v>
      </c>
      <c r="X121" s="0" t="s">
        <v>229</v>
      </c>
      <c r="AE121" s="0" t="s">
        <v>227</v>
      </c>
    </row>
    <row r="122" customFormat="false" ht="15" hidden="false" customHeight="false" outlineLevel="0" collapsed="false">
      <c r="B122" s="0" t="s">
        <v>230</v>
      </c>
      <c r="J122" s="0" t="s">
        <v>227</v>
      </c>
    </row>
    <row r="138" customFormat="false" ht="15" hidden="false" customHeight="false" outlineLevel="0" collapsed="false">
      <c r="AD138" s="0" t="s">
        <v>231</v>
      </c>
    </row>
    <row r="139" customFormat="false" ht="15" hidden="false" customHeight="false" outlineLevel="0" collapsed="false">
      <c r="B139" s="0" t="s">
        <v>232</v>
      </c>
      <c r="I139" s="0" t="s">
        <v>233</v>
      </c>
      <c r="P139" s="0" t="s">
        <v>234</v>
      </c>
      <c r="W139" s="0" t="s">
        <v>235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54861</TotalTime>
  <Application>LibreOffice/4.3.3.2$Linux_x86 LibreOffice_project/430m0$Build-2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2016-02-25T18:15:34Z</dcterms:created>
  <dc:creator>Eric</dc:creator>
  <dc:language>en-US</dc:language>
  <dcterms:modified xsi:type="dcterms:W3CDTF">2016-11-23T21:50:30Z</dcterms:modified>
  <cp:revision>6</cp:revision>
</cp:coreProperties>
</file>