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firstSheet="2" activeTab="7"/>
  </bookViews>
  <sheets>
    <sheet name="dw" sheetId="1" r:id="rId1"/>
    <sheet name="fluxes_2" sheetId="2" r:id="rId2"/>
    <sheet name="fluxes (2)" sheetId="13" r:id="rId3"/>
    <sheet name="fluxes" sheetId="3" r:id="rId4"/>
    <sheet name="Sediments" sheetId="4" r:id="rId5"/>
    <sheet name="Ratios_HID" sheetId="5" state="hidden" r:id="rId6"/>
    <sheet name="Ratios_HID1" sheetId="6" state="hidden" r:id="rId7"/>
    <sheet name="%" sheetId="7" r:id="rId8"/>
    <sheet name="Hoja1" sheetId="12" r:id="rId9"/>
    <sheet name="Pruebas t y z (2 muestras)1" sheetId="8" r:id="rId10"/>
    <sheet name="Pruebas t y z (2 muestras)" sheetId="9" r:id="rId11"/>
    <sheet name="Graphs" sheetId="10" r:id="rId12"/>
    <sheet name="Sheet11" sheetId="11" r:id="rId13"/>
  </sheets>
  <definedNames>
    <definedName name="xdata1" localSheetId="2">ROW(OFFSET(#REF!,0,0,513,1))-19*INT((-1/2+ROW(OFFSET(#REF!,0,0,513,1)))/19)</definedName>
    <definedName name="xdata1" localSheetId="10">ROW(OFFSET('Pruebas t y z (2 muestras)'!$B$1,0,0,792,1))-24*INT((-1/2+ROW(OFFSET('Pruebas t y z (2 muestras)'!$B$1,0,0,792,1)))/24)</definedName>
    <definedName name="xdata1" localSheetId="9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2">ROW(OFFSET(#REF!,0,0,513,1))-19*INT((-1/2+ROW(OFFSET(#REF!,0,0,513,1)))/19)</definedName>
    <definedName name="xdata10" localSheetId="10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2">ROW(OFFSET(#REF!,0,0,285,1))-15*INT((-1/2+ROW(OFFSET(#REF!,0,0,285,1)))/15)</definedName>
    <definedName name="xdata11" localSheetId="10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2">ROW(OFFSET(#REF!,0,0,513,1))-19*INT((-1/2+ROW(OFFSET(#REF!,0,0,513,1)))/19)</definedName>
    <definedName name="xdata2" localSheetId="10">ROW(OFFSET('Pruebas t y z (2 muestras)'!$B$1,0,0,759,1))-23*INT((-1/2+ROW(OFFSET('Pruebas t y z (2 muestras)'!$B$1,0,0,759,1)))/23)</definedName>
    <definedName name="xdata2" localSheetId="9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2">ROW(OFFSET(#REF!,0,0,513,1))-19*INT((-1/2+ROW(OFFSET(#REF!,0,0,513,1)))/19)</definedName>
    <definedName name="xdata3" localSheetId="10">ROW(OFFSET('Pruebas t y z (2 muestras)'!$B$1,0,0,768,1))-24*INT((-1/2+ROW(OFFSET('Pruebas t y z (2 muestras)'!$B$1,0,0,768,1)))/24)</definedName>
    <definedName name="xdata3" localSheetId="9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2">ROW(OFFSET(#REF!,0,0,513,1))-19*INT((-1/2+ROW(OFFSET(#REF!,0,0,513,1)))/19)</definedName>
    <definedName name="xdata4" localSheetId="10">ROW(OFFSET('Pruebas t y z (2 muestras)'!$B$1,0,0,759,1))-23*INT((-1/2+ROW(OFFSET('Pruebas t y z (2 muestras)'!$B$1,0,0,759,1)))/23)</definedName>
    <definedName name="xdata4" localSheetId="9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2">ROW(OFFSET(#REF!,0,0,513,1))-19*INT((-1/2+ROW(OFFSET(#REF!,0,0,513,1)))/19)</definedName>
    <definedName name="xdata5" localSheetId="10">ROW(OFFSET('Pruebas t y z (2 muestras)'!$B$1,0,0,759,1))-23*INT((-1/2+ROW(OFFSET('Pruebas t y z (2 muestras)'!$B$1,0,0,759,1)))/23)</definedName>
    <definedName name="xdata5" localSheetId="9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2">ROW(OFFSET(#REF!,0,0,513,1))-19*INT((-1/2+ROW(OFFSET(#REF!,0,0,513,1)))/19)</definedName>
    <definedName name="xdata6" localSheetId="10">ROW(OFFSET('Pruebas t y z (2 muestras)'!$B$1,0,0,432,1))-18*INT((-1/2+ROW(OFFSET('Pruebas t y z (2 muestras)'!$B$1,0,0,432,1)))/18)</definedName>
    <definedName name="xdata6" localSheetId="9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2">ROW(OFFSET(#REF!,0,0,513,1))-19*INT((-1/2+ROW(OFFSET(#REF!,0,0,513,1)))/19)</definedName>
    <definedName name="xdata7" localSheetId="10">ROW(OFFSET('Pruebas t y z (2 muestras)'!$B$1,0,0,744,1))-24*INT((-1/2+ROW(OFFSET('Pruebas t y z (2 muestras)'!$B$1,0,0,744,1)))/24)</definedName>
    <definedName name="xdata7" localSheetId="9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2">ROW(OFFSET(#REF!,0,0,513,1))-19*INT((-1/2+ROW(OFFSET(#REF!,0,0,513,1)))/19)</definedName>
    <definedName name="xdata8" localSheetId="10">ROW(OFFSET('Pruebas t y z (2 muestras)'!$B$1,0,0,768,1))-24*INT((-1/2+ROW(OFFSET('Pruebas t y z (2 muestras)'!$B$1,0,0,768,1)))/24)</definedName>
    <definedName name="xdata8" localSheetId="9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2">ROW(OFFSET(#REF!,0,0,513,1))-19*INT((-1/2+ROW(OFFSET(#REF!,0,0,513,1)))/19)</definedName>
    <definedName name="xdata9" localSheetId="10">ROW(OFFSET('Pruebas t y z (2 muestras)'!$B$1,0,0,792,1))-24*INT((-1/2+ROW(OFFSET('Pruebas t y z (2 muestras)'!$B$1,0,0,792,1)))/24)</definedName>
    <definedName name="xdata9" localSheetId="9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2">1+INT((ROW(OFFSET(#REF!,0,0,513,1))-1/2)/19)</definedName>
    <definedName name="ydata1" localSheetId="10">1+INT((ROW(OFFSET('Pruebas t y z (2 muestras)'!$B$1,0,0,792,1))-1/2)/24)</definedName>
    <definedName name="ydata1" localSheetId="9">1+INT((ROW(OFFSET('Pruebas t y z (2 muestras)1'!$B$1,0,0,792,1))-1/2)/24)</definedName>
    <definedName name="ydata1">1+INT((ROW(OFFSET(#REF!,0,0,513,1))-1/2)/19)</definedName>
    <definedName name="ydata10" localSheetId="2">1+INT((ROW(OFFSET(#REF!,0,0,513,1))-1/2)/19)</definedName>
    <definedName name="ydata10" localSheetId="10">1+INT((ROW(OFFSET('Pruebas t y z (2 muestras)'!$B$1,0,0,744,1))-1/2)/24)</definedName>
    <definedName name="ydata10">1+INT((ROW(OFFSET(#REF!,0,0,513,1))-1/2)/19)</definedName>
    <definedName name="ydata11" localSheetId="2">1+INT((ROW(OFFSET(#REF!,0,0,285,1))-1/2)/15)</definedName>
    <definedName name="ydata11" localSheetId="10">1+INT((ROW(OFFSET('Pruebas t y z (2 muestras)'!$B$1,0,0,408,1))-1/2)/17)</definedName>
    <definedName name="ydata11">1+INT((ROW(OFFSET(#REF!,0,0,285,1))-1/2)/15)</definedName>
    <definedName name="ydata2" localSheetId="2">1+INT((ROW(OFFSET(#REF!,0,0,513,1))-1/2)/19)</definedName>
    <definedName name="ydata2" localSheetId="10">1+INT((ROW(OFFSET('Pruebas t y z (2 muestras)'!$B$1,0,0,759,1))-1/2)/23)</definedName>
    <definedName name="ydata2" localSheetId="9">1+INT((ROW(OFFSET('Pruebas t y z (2 muestras)1'!$B$1,0,0,792,1))-1/2)/24)</definedName>
    <definedName name="ydata2">1+INT((ROW(OFFSET(#REF!,0,0,513,1))-1/2)/19)</definedName>
    <definedName name="ydata3" localSheetId="2">1+INT((ROW(OFFSET(#REF!,0,0,513,1))-1/2)/19)</definedName>
    <definedName name="ydata3" localSheetId="10">1+INT((ROW(OFFSET('Pruebas t y z (2 muestras)'!$B$1,0,0,768,1))-1/2)/24)</definedName>
    <definedName name="ydata3" localSheetId="9">1+INT((ROW(OFFSET('Pruebas t y z (2 muestras)1'!$B$1,0,0,792,1))-1/2)/24)</definedName>
    <definedName name="ydata3">1+INT((ROW(OFFSET(#REF!,0,0,513,1))-1/2)/19)</definedName>
    <definedName name="ydata4" localSheetId="2">1+INT((ROW(OFFSET(#REF!,0,0,513,1))-1/2)/19)</definedName>
    <definedName name="ydata4" localSheetId="10">1+INT((ROW(OFFSET('Pruebas t y z (2 muestras)'!$B$1,0,0,759,1))-1/2)/23)</definedName>
    <definedName name="ydata4" localSheetId="9">1+INT((ROW(OFFSET('Pruebas t y z (2 muestras)1'!$B$1,0,0,792,1))-1/2)/24)</definedName>
    <definedName name="ydata4">1+INT((ROW(OFFSET(#REF!,0,0,513,1))-1/2)/19)</definedName>
    <definedName name="ydata5" localSheetId="2">1+INT((ROW(OFFSET(#REF!,0,0,513,1))-1/2)/19)</definedName>
    <definedName name="ydata5" localSheetId="10">1+INT((ROW(OFFSET('Pruebas t y z (2 muestras)'!$B$1,0,0,759,1))-1/2)/23)</definedName>
    <definedName name="ydata5" localSheetId="9">1+INT((ROW(OFFSET('Pruebas t y z (2 muestras)1'!$B$1,0,0,792,1))-1/2)/24)</definedName>
    <definedName name="ydata5">1+INT((ROW(OFFSET(#REF!,0,0,513,1))-1/2)/19)</definedName>
    <definedName name="ydata6" localSheetId="2">1+INT((ROW(OFFSET(#REF!,0,0,513,1))-1/2)/19)</definedName>
    <definedName name="ydata6" localSheetId="10">1+INT((ROW(OFFSET('Pruebas t y z (2 muestras)'!$B$1,0,0,432,1))-1/2)/18)</definedName>
    <definedName name="ydata6" localSheetId="9">1+INT((ROW(OFFSET('Pruebas t y z (2 muestras)1'!$B$1,0,0,792,1))-1/2)/24)</definedName>
    <definedName name="ydata6">1+INT((ROW(OFFSET(#REF!,0,0,513,1))-1/2)/19)</definedName>
    <definedName name="ydata7" localSheetId="2">1+INT((ROW(OFFSET(#REF!,0,0,513,1))-1/2)/19)</definedName>
    <definedName name="ydata7" localSheetId="10">1+INT((ROW(OFFSET('Pruebas t y z (2 muestras)'!$B$1,0,0,744,1))-1/2)/24)</definedName>
    <definedName name="ydata7" localSheetId="9">1+INT((ROW(OFFSET('Pruebas t y z (2 muestras)1'!$B$1,0,0,792,1))-1/2)/24)</definedName>
    <definedName name="ydata7">1+INT((ROW(OFFSET(#REF!,0,0,513,1))-1/2)/19)</definedName>
    <definedName name="ydata8" localSheetId="2">1+INT((ROW(OFFSET(#REF!,0,0,513,1))-1/2)/19)</definedName>
    <definedName name="ydata8" localSheetId="10">1+INT((ROW(OFFSET('Pruebas t y z (2 muestras)'!$B$1,0,0,768,1))-1/2)/24)</definedName>
    <definedName name="ydata8" localSheetId="9">1+INT((ROW(OFFSET('Pruebas t y z (2 muestras)1'!$B$1,0,0,558,1))-1/2)/18)</definedName>
    <definedName name="ydata8">1+INT((ROW(OFFSET(#REF!,0,0,513,1))-1/2)/19)</definedName>
    <definedName name="ydata9" localSheetId="2">1+INT((ROW(OFFSET(#REF!,0,0,513,1))-1/2)/19)</definedName>
    <definedName name="ydata9" localSheetId="10">1+INT((ROW(OFFSET('Pruebas t y z (2 muestras)'!$B$1,0,0,792,1))-1/2)/24)</definedName>
    <definedName name="ydata9" localSheetId="9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E39" i="13" l="1"/>
  <c r="E42" i="13"/>
  <c r="E43" i="13"/>
  <c r="B51" i="13"/>
  <c r="F42" i="13" l="1"/>
  <c r="C44" i="13" l="1"/>
  <c r="C42" i="13"/>
  <c r="S41" i="13"/>
  <c r="M41" i="13"/>
  <c r="L41" i="13"/>
  <c r="Q41" i="13"/>
  <c r="C41" i="13"/>
  <c r="C40" i="13"/>
  <c r="C39" i="13"/>
  <c r="C38" i="13"/>
  <c r="C37" i="13"/>
  <c r="C36" i="13"/>
  <c r="C34" i="13"/>
  <c r="C33" i="13"/>
  <c r="C32" i="13"/>
  <c r="U31" i="13"/>
  <c r="C31" i="13"/>
  <c r="C30" i="13"/>
  <c r="C29" i="13"/>
  <c r="C27" i="13"/>
  <c r="C26" i="13"/>
  <c r="C25" i="13"/>
  <c r="U25" i="13" s="1"/>
  <c r="C24" i="13"/>
  <c r="X24" i="13" s="1"/>
  <c r="T23" i="13"/>
  <c r="C23" i="13"/>
  <c r="C22" i="13"/>
  <c r="C21" i="13"/>
  <c r="U21" i="13" s="1"/>
  <c r="C20" i="13"/>
  <c r="C19" i="13"/>
  <c r="D19" i="13" s="1"/>
  <c r="O19" i="13" s="1"/>
  <c r="C18" i="13"/>
  <c r="D18" i="13" s="1"/>
  <c r="C17" i="13"/>
  <c r="D17" i="13" s="1"/>
  <c r="I17" i="13" s="1"/>
  <c r="C16" i="13"/>
  <c r="D16" i="13" s="1"/>
  <c r="T16" i="13" s="1"/>
  <c r="C15" i="13"/>
  <c r="D15" i="13" s="1"/>
  <c r="C14" i="13"/>
  <c r="D14" i="13" s="1"/>
  <c r="O14" i="13" s="1"/>
  <c r="C13" i="13"/>
  <c r="D13" i="13" s="1"/>
  <c r="C12" i="13"/>
  <c r="D12" i="13" s="1"/>
  <c r="C11" i="13"/>
  <c r="D11" i="13" s="1"/>
  <c r="Q11" i="13" s="1"/>
  <c r="C10" i="13"/>
  <c r="D10" i="13" s="1"/>
  <c r="C9" i="13"/>
  <c r="D9" i="13" s="1"/>
  <c r="C8" i="13"/>
  <c r="D8" i="13" s="1"/>
  <c r="C7" i="13"/>
  <c r="D7" i="13" s="1"/>
  <c r="Q7" i="13" s="1"/>
  <c r="C6" i="13"/>
  <c r="D6" i="13" s="1"/>
  <c r="N6" i="13" s="1"/>
  <c r="C5" i="13"/>
  <c r="D5" i="13" s="1"/>
  <c r="C4" i="13"/>
  <c r="D4" i="13" s="1"/>
  <c r="C3" i="13"/>
  <c r="Q9" i="13" l="1"/>
  <c r="M9" i="13"/>
  <c r="F6" i="13"/>
  <c r="O6" i="13"/>
  <c r="W6" i="13"/>
  <c r="Q17" i="13"/>
  <c r="L14" i="13"/>
  <c r="R17" i="13"/>
  <c r="S14" i="13"/>
  <c r="K6" i="13"/>
  <c r="X14" i="13"/>
  <c r="N23" i="13"/>
  <c r="F14" i="13"/>
  <c r="F17" i="13"/>
  <c r="S25" i="13"/>
  <c r="J14" i="13"/>
  <c r="H17" i="13"/>
  <c r="X7" i="13"/>
  <c r="P17" i="13"/>
  <c r="L33" i="13"/>
  <c r="Q33" i="13"/>
  <c r="M33" i="13"/>
  <c r="E33" i="13"/>
  <c r="U33" i="13"/>
  <c r="S33" i="13"/>
  <c r="M10" i="13"/>
  <c r="S10" i="13"/>
  <c r="L22" i="13"/>
  <c r="X22" i="13"/>
  <c r="J22" i="13"/>
  <c r="W22" i="13"/>
  <c r="H22" i="13"/>
  <c r="U22" i="13"/>
  <c r="G22" i="13"/>
  <c r="T22" i="13"/>
  <c r="E22" i="13"/>
  <c r="M22" i="13"/>
  <c r="R22" i="13"/>
  <c r="O22" i="13"/>
  <c r="Q27" i="13"/>
  <c r="O27" i="13"/>
  <c r="M27" i="13"/>
  <c r="L27" i="13"/>
  <c r="X27" i="13"/>
  <c r="I27" i="13"/>
  <c r="W27" i="13"/>
  <c r="H27" i="13"/>
  <c r="U27" i="13"/>
  <c r="G27" i="13"/>
  <c r="T27" i="13"/>
  <c r="E27" i="13"/>
  <c r="M29" i="13"/>
  <c r="I29" i="13"/>
  <c r="Q29" i="13"/>
  <c r="U29" i="13"/>
  <c r="S29" i="13"/>
  <c r="S12" i="13"/>
  <c r="Q12" i="13"/>
  <c r="J12" i="13"/>
  <c r="I12" i="13"/>
  <c r="X15" i="13"/>
  <c r="N15" i="13"/>
  <c r="W15" i="13"/>
  <c r="L15" i="13"/>
  <c r="J15" i="13"/>
  <c r="T15" i="13"/>
  <c r="I15" i="13"/>
  <c r="R15" i="13"/>
  <c r="H15" i="13"/>
  <c r="O15" i="13"/>
  <c r="E15" i="13"/>
  <c r="U15" i="13"/>
  <c r="Q15" i="13"/>
  <c r="G15" i="13"/>
  <c r="P15" i="13"/>
  <c r="F15" i="13"/>
  <c r="N5" i="13"/>
  <c r="M5" i="13"/>
  <c r="L5" i="13"/>
  <c r="I5" i="13"/>
  <c r="F5" i="13"/>
  <c r="E5" i="13"/>
  <c r="U5" i="13"/>
  <c r="Q5" i="13"/>
  <c r="U9" i="13"/>
  <c r="J19" i="13"/>
  <c r="X21" i="13"/>
  <c r="H31" i="13"/>
  <c r="W31" i="13"/>
  <c r="E9" i="13"/>
  <c r="K16" i="13"/>
  <c r="R19" i="13"/>
  <c r="J21" i="13"/>
  <c r="G23" i="13"/>
  <c r="I31" i="13"/>
  <c r="X31" i="13"/>
  <c r="U41" i="13"/>
  <c r="H7" i="13"/>
  <c r="F9" i="13"/>
  <c r="L16" i="13"/>
  <c r="T19" i="13"/>
  <c r="K21" i="13"/>
  <c r="I23" i="13"/>
  <c r="L31" i="13"/>
  <c r="I21" i="13"/>
  <c r="W23" i="13"/>
  <c r="I7" i="13"/>
  <c r="I9" i="13"/>
  <c r="U19" i="13"/>
  <c r="M21" i="13"/>
  <c r="J23" i="13"/>
  <c r="M31" i="13"/>
  <c r="G6" i="13"/>
  <c r="M7" i="13"/>
  <c r="L9" i="13"/>
  <c r="T14" i="13"/>
  <c r="Q21" i="13"/>
  <c r="L23" i="13"/>
  <c r="O31" i="13"/>
  <c r="I41" i="13"/>
  <c r="R21" i="13"/>
  <c r="Q31" i="13"/>
  <c r="N9" i="13"/>
  <c r="N11" i="13"/>
  <c r="G19" i="13"/>
  <c r="F21" i="13"/>
  <c r="S21" i="13"/>
  <c r="O23" i="13"/>
  <c r="E31" i="13"/>
  <c r="T31" i="13"/>
  <c r="P6" i="13"/>
  <c r="I19" i="13"/>
  <c r="H21" i="13"/>
  <c r="G31" i="13"/>
  <c r="U43" i="13"/>
  <c r="V4" i="13"/>
  <c r="N4" i="13"/>
  <c r="F4" i="13"/>
  <c r="M4" i="13"/>
  <c r="U4" i="13"/>
  <c r="E4" i="13"/>
  <c r="Q4" i="13"/>
  <c r="I4" i="13"/>
  <c r="P4" i="13"/>
  <c r="H4" i="13"/>
  <c r="X4" i="13"/>
  <c r="R4" i="13"/>
  <c r="L4" i="13"/>
  <c r="K4" i="13"/>
  <c r="J4" i="13"/>
  <c r="O4" i="13"/>
  <c r="W4" i="13"/>
  <c r="G4" i="13"/>
  <c r="T4" i="13"/>
  <c r="S4" i="13"/>
  <c r="Q18" i="13"/>
  <c r="I18" i="13"/>
  <c r="P18" i="13"/>
  <c r="G18" i="13"/>
  <c r="X18" i="13"/>
  <c r="O18" i="13"/>
  <c r="F18" i="13"/>
  <c r="T18" i="13"/>
  <c r="K18" i="13"/>
  <c r="R18" i="13"/>
  <c r="H18" i="13"/>
  <c r="S18" i="13"/>
  <c r="J18" i="13"/>
  <c r="U18" i="13"/>
  <c r="N18" i="13"/>
  <c r="M18" i="13"/>
  <c r="L18" i="13"/>
  <c r="E18" i="13"/>
  <c r="W18" i="13"/>
  <c r="N8" i="13"/>
  <c r="F8" i="13"/>
  <c r="U8" i="13"/>
  <c r="M8" i="13"/>
  <c r="E8" i="13"/>
  <c r="Q8" i="13"/>
  <c r="I8" i="13"/>
  <c r="X8" i="13"/>
  <c r="P8" i="13"/>
  <c r="H8" i="13"/>
  <c r="T8" i="13"/>
  <c r="S8" i="13"/>
  <c r="O8" i="13"/>
  <c r="L8" i="13"/>
  <c r="W8" i="13"/>
  <c r="R8" i="13"/>
  <c r="K8" i="13"/>
  <c r="J8" i="13"/>
  <c r="G8" i="13"/>
  <c r="W13" i="13"/>
  <c r="O13" i="13"/>
  <c r="G13" i="13"/>
  <c r="R13" i="13"/>
  <c r="I13" i="13"/>
  <c r="Q13" i="13"/>
  <c r="H13" i="13"/>
  <c r="U13" i="13"/>
  <c r="L13" i="13"/>
  <c r="T13" i="13"/>
  <c r="K13" i="13"/>
  <c r="S11" i="13"/>
  <c r="K11" i="13"/>
  <c r="P11" i="13"/>
  <c r="G11" i="13"/>
  <c r="X11" i="13"/>
  <c r="O11" i="13"/>
  <c r="F11" i="13"/>
  <c r="T11" i="13"/>
  <c r="J11" i="13"/>
  <c r="R11" i="13"/>
  <c r="I11" i="13"/>
  <c r="L24" i="13"/>
  <c r="P7" i="13"/>
  <c r="J10" i="13"/>
  <c r="E11" i="13"/>
  <c r="W11" i="13"/>
  <c r="R12" i="13"/>
  <c r="M13" i="13"/>
  <c r="N24" i="13"/>
  <c r="R43" i="13"/>
  <c r="F43" i="13"/>
  <c r="H43" i="13"/>
  <c r="O43" i="13"/>
  <c r="T43" i="13"/>
  <c r="H6" i="13"/>
  <c r="X6" i="13"/>
  <c r="W9" i="13"/>
  <c r="P9" i="13"/>
  <c r="H9" i="13"/>
  <c r="X9" i="13"/>
  <c r="O9" i="13"/>
  <c r="G9" i="13"/>
  <c r="S9" i="13"/>
  <c r="K9" i="13"/>
  <c r="R9" i="13"/>
  <c r="J9" i="13"/>
  <c r="T9" i="13"/>
  <c r="H11" i="13"/>
  <c r="N13" i="13"/>
  <c r="K14" i="13"/>
  <c r="W17" i="13"/>
  <c r="O17" i="13"/>
  <c r="G17" i="13"/>
  <c r="T17" i="13"/>
  <c r="K17" i="13"/>
  <c r="S17" i="13"/>
  <c r="J17" i="13"/>
  <c r="X17" i="13"/>
  <c r="N17" i="13"/>
  <c r="E17" i="13"/>
  <c r="L17" i="13"/>
  <c r="M17" i="13"/>
  <c r="U17" i="13"/>
  <c r="W37" i="13"/>
  <c r="O37" i="13"/>
  <c r="G37" i="13"/>
  <c r="N37" i="13"/>
  <c r="F37" i="13"/>
  <c r="R37" i="13"/>
  <c r="J37" i="13"/>
  <c r="P37" i="13"/>
  <c r="X37" i="13"/>
  <c r="K37" i="13"/>
  <c r="T37" i="13"/>
  <c r="H37" i="13"/>
  <c r="L37" i="13"/>
  <c r="I37" i="13"/>
  <c r="S37" i="13"/>
  <c r="Q37" i="13"/>
  <c r="M37" i="13"/>
  <c r="Q10" i="13"/>
  <c r="I10" i="13"/>
  <c r="U10" i="13"/>
  <c r="L10" i="13"/>
  <c r="T10" i="13"/>
  <c r="K10" i="13"/>
  <c r="X10" i="13"/>
  <c r="O10" i="13"/>
  <c r="F10" i="13"/>
  <c r="W10" i="13"/>
  <c r="N10" i="13"/>
  <c r="E10" i="13"/>
  <c r="E13" i="13"/>
  <c r="H10" i="13"/>
  <c r="J13" i="13"/>
  <c r="C45" i="13"/>
  <c r="D3" i="13"/>
  <c r="T7" i="13"/>
  <c r="L7" i="13"/>
  <c r="S7" i="13"/>
  <c r="K7" i="13"/>
  <c r="W7" i="13"/>
  <c r="O7" i="13"/>
  <c r="G7" i="13"/>
  <c r="N7" i="13"/>
  <c r="F7" i="13"/>
  <c r="R7" i="13"/>
  <c r="P10" i="13"/>
  <c r="L11" i="13"/>
  <c r="U12" i="13"/>
  <c r="M12" i="13"/>
  <c r="E12" i="13"/>
  <c r="L12" i="13"/>
  <c r="T12" i="13"/>
  <c r="K12" i="13"/>
  <c r="P12" i="13"/>
  <c r="G12" i="13"/>
  <c r="X12" i="13"/>
  <c r="O12" i="13"/>
  <c r="F12" i="13"/>
  <c r="W12" i="13"/>
  <c r="P13" i="13"/>
  <c r="U16" i="13"/>
  <c r="M16" i="13"/>
  <c r="E16" i="13"/>
  <c r="X16" i="13"/>
  <c r="O16" i="13"/>
  <c r="F16" i="13"/>
  <c r="W16" i="13"/>
  <c r="N16" i="13"/>
  <c r="R16" i="13"/>
  <c r="I16" i="13"/>
  <c r="G16" i="13"/>
  <c r="Q16" i="13"/>
  <c r="H16" i="13"/>
  <c r="P16" i="13"/>
  <c r="W25" i="13"/>
  <c r="O25" i="13"/>
  <c r="G25" i="13"/>
  <c r="N25" i="13"/>
  <c r="R25" i="13"/>
  <c r="J25" i="13"/>
  <c r="P25" i="13"/>
  <c r="X25" i="13"/>
  <c r="K25" i="13"/>
  <c r="T25" i="13"/>
  <c r="H25" i="13"/>
  <c r="I25" i="13"/>
  <c r="F25" i="13"/>
  <c r="Q25" i="13"/>
  <c r="L25" i="13"/>
  <c r="M25" i="13"/>
  <c r="X5" i="13"/>
  <c r="P5" i="13"/>
  <c r="H5" i="13"/>
  <c r="W5" i="13"/>
  <c r="G5" i="13"/>
  <c r="O5" i="13"/>
  <c r="S5" i="13"/>
  <c r="K5" i="13"/>
  <c r="R5" i="13"/>
  <c r="J5" i="13"/>
  <c r="T5" i="13"/>
  <c r="E7" i="13"/>
  <c r="U7" i="13"/>
  <c r="R10" i="13"/>
  <c r="M11" i="13"/>
  <c r="H12" i="13"/>
  <c r="S13" i="13"/>
  <c r="J16" i="13"/>
  <c r="E25" i="13"/>
  <c r="X43" i="13"/>
  <c r="C46" i="13"/>
  <c r="X13" i="13"/>
  <c r="R24" i="13"/>
  <c r="J24" i="13"/>
  <c r="W24" i="13"/>
  <c r="O24" i="13"/>
  <c r="G24" i="13"/>
  <c r="U24" i="13"/>
  <c r="M24" i="13"/>
  <c r="E24" i="13"/>
  <c r="Q24" i="13"/>
  <c r="P24" i="13"/>
  <c r="I24" i="13"/>
  <c r="F24" i="13"/>
  <c r="T24" i="13"/>
  <c r="H24" i="13"/>
  <c r="S24" i="13"/>
  <c r="E37" i="13"/>
  <c r="R6" i="13"/>
  <c r="J6" i="13"/>
  <c r="Q6" i="13"/>
  <c r="I6" i="13"/>
  <c r="U6" i="13"/>
  <c r="M6" i="13"/>
  <c r="E6" i="13"/>
  <c r="L6" i="13"/>
  <c r="T6" i="13"/>
  <c r="S6" i="13"/>
  <c r="J7" i="13"/>
  <c r="G10" i="13"/>
  <c r="U11" i="13"/>
  <c r="N12" i="13"/>
  <c r="F13" i="13"/>
  <c r="Q14" i="13"/>
  <c r="I14" i="13"/>
  <c r="W14" i="13"/>
  <c r="N14" i="13"/>
  <c r="E14" i="13"/>
  <c r="M14" i="13"/>
  <c r="R14" i="13"/>
  <c r="H14" i="13"/>
  <c r="P14" i="13"/>
  <c r="G14" i="13"/>
  <c r="U14" i="13"/>
  <c r="S16" i="13"/>
  <c r="K24" i="13"/>
  <c r="U37" i="13"/>
  <c r="C47" i="13"/>
  <c r="E19" i="13"/>
  <c r="T21" i="13"/>
  <c r="L21" i="13"/>
  <c r="W21" i="13"/>
  <c r="O21" i="13"/>
  <c r="G21" i="13"/>
  <c r="N21" i="13"/>
  <c r="X23" i="13"/>
  <c r="P23" i="13"/>
  <c r="H23" i="13"/>
  <c r="U23" i="13"/>
  <c r="M23" i="13"/>
  <c r="E23" i="13"/>
  <c r="S23" i="13"/>
  <c r="K23" i="13"/>
  <c r="Q23" i="13"/>
  <c r="L29" i="13"/>
  <c r="I33" i="13"/>
  <c r="W41" i="13"/>
  <c r="O41" i="13"/>
  <c r="G41" i="13"/>
  <c r="N41" i="13"/>
  <c r="F41" i="13"/>
  <c r="R41" i="13"/>
  <c r="J41" i="13"/>
  <c r="P41" i="13"/>
  <c r="X41" i="13"/>
  <c r="K41" i="13"/>
  <c r="T41" i="13"/>
  <c r="H41" i="13"/>
  <c r="X19" i="13"/>
  <c r="P19" i="13"/>
  <c r="H19" i="13"/>
  <c r="S19" i="13"/>
  <c r="K19" i="13"/>
  <c r="N19" i="13"/>
  <c r="S15" i="13"/>
  <c r="K15" i="13"/>
  <c r="M15" i="13"/>
  <c r="F19" i="13"/>
  <c r="Q19" i="13"/>
  <c r="E21" i="13"/>
  <c r="P21" i="13"/>
  <c r="N22" i="13"/>
  <c r="F22" i="13"/>
  <c r="S22" i="13"/>
  <c r="K22" i="13"/>
  <c r="Q22" i="13"/>
  <c r="I22" i="13"/>
  <c r="P22" i="13"/>
  <c r="F23" i="13"/>
  <c r="R23" i="13"/>
  <c r="E41" i="13"/>
  <c r="L19" i="13"/>
  <c r="W29" i="13"/>
  <c r="O29" i="13"/>
  <c r="G29" i="13"/>
  <c r="N29" i="13"/>
  <c r="F29" i="13"/>
  <c r="R29" i="13"/>
  <c r="J29" i="13"/>
  <c r="P29" i="13"/>
  <c r="X29" i="13"/>
  <c r="K29" i="13"/>
  <c r="T29" i="13"/>
  <c r="H29" i="13"/>
  <c r="M19" i="13"/>
  <c r="W19" i="13"/>
  <c r="E29" i="13"/>
  <c r="W33" i="13"/>
  <c r="O33" i="13"/>
  <c r="G33" i="13"/>
  <c r="N33" i="13"/>
  <c r="F33" i="13"/>
  <c r="R33" i="13"/>
  <c r="J33" i="13"/>
  <c r="P33" i="13"/>
  <c r="X33" i="13"/>
  <c r="K33" i="13"/>
  <c r="T33" i="13"/>
  <c r="H33" i="13"/>
  <c r="C48" i="13"/>
  <c r="S27" i="13"/>
  <c r="K27" i="13"/>
  <c r="R27" i="13"/>
  <c r="J27" i="13"/>
  <c r="N27" i="13"/>
  <c r="F27" i="13"/>
  <c r="P27" i="13"/>
  <c r="S31" i="13"/>
  <c r="K31" i="13"/>
  <c r="R31" i="13"/>
  <c r="J31" i="13"/>
  <c r="N31" i="13"/>
  <c r="F31" i="13"/>
  <c r="P31" i="13"/>
  <c r="P22" i="4"/>
  <c r="O22" i="4"/>
  <c r="G22" i="4"/>
  <c r="H22" i="4"/>
  <c r="G43" i="13" l="1"/>
  <c r="W43" i="13"/>
  <c r="N43" i="13"/>
  <c r="L43" i="13"/>
  <c r="J43" i="13"/>
  <c r="M43" i="13"/>
  <c r="K43" i="13"/>
  <c r="P43" i="13"/>
  <c r="S43" i="13"/>
  <c r="Q43" i="13"/>
  <c r="V19" i="13"/>
  <c r="V25" i="13"/>
  <c r="V37" i="13"/>
  <c r="V27" i="13"/>
  <c r="V22" i="13"/>
  <c r="V15" i="13"/>
  <c r="I43" i="13"/>
  <c r="V21" i="13"/>
  <c r="V17" i="13"/>
  <c r="Q42" i="13"/>
  <c r="I42" i="13"/>
  <c r="X42" i="13"/>
  <c r="P42" i="13"/>
  <c r="H42" i="13"/>
  <c r="T42" i="13"/>
  <c r="L42" i="13"/>
  <c r="S42" i="13"/>
  <c r="N42" i="13"/>
  <c r="W42" i="13"/>
  <c r="K42" i="13"/>
  <c r="R42" i="13"/>
  <c r="O42" i="13"/>
  <c r="U42" i="13"/>
  <c r="M42" i="13"/>
  <c r="J42" i="13"/>
  <c r="G42" i="13"/>
  <c r="V41" i="13"/>
  <c r="U28" i="13"/>
  <c r="M28" i="13"/>
  <c r="E28" i="13"/>
  <c r="T28" i="13"/>
  <c r="L28" i="13"/>
  <c r="X28" i="13"/>
  <c r="P28" i="13"/>
  <c r="H28" i="13"/>
  <c r="K28" i="13"/>
  <c r="S28" i="13"/>
  <c r="G28" i="13"/>
  <c r="Q28" i="13"/>
  <c r="J28" i="13"/>
  <c r="I28" i="13"/>
  <c r="R28" i="13"/>
  <c r="O28" i="13"/>
  <c r="N28" i="13"/>
  <c r="W28" i="13"/>
  <c r="F28" i="13"/>
  <c r="V12" i="13"/>
  <c r="V11" i="13"/>
  <c r="V8" i="13"/>
  <c r="U32" i="13"/>
  <c r="M32" i="13"/>
  <c r="E32" i="13"/>
  <c r="T32" i="13"/>
  <c r="L32" i="13"/>
  <c r="X32" i="13"/>
  <c r="P32" i="13"/>
  <c r="H32" i="13"/>
  <c r="K32" i="13"/>
  <c r="S32" i="13"/>
  <c r="G32" i="13"/>
  <c r="Q32" i="13"/>
  <c r="I32" i="13"/>
  <c r="F32" i="13"/>
  <c r="O32" i="13"/>
  <c r="J32" i="13"/>
  <c r="N32" i="13"/>
  <c r="R32" i="13"/>
  <c r="W32" i="13"/>
  <c r="V14" i="13"/>
  <c r="V10" i="13"/>
  <c r="V13" i="13"/>
  <c r="V18" i="13"/>
  <c r="U36" i="13"/>
  <c r="M36" i="13"/>
  <c r="E36" i="13"/>
  <c r="T36" i="13"/>
  <c r="L36" i="13"/>
  <c r="X36" i="13"/>
  <c r="P36" i="13"/>
  <c r="H36" i="13"/>
  <c r="K36" i="13"/>
  <c r="S36" i="13"/>
  <c r="G36" i="13"/>
  <c r="Q36" i="13"/>
  <c r="O36" i="13"/>
  <c r="N36" i="13"/>
  <c r="W36" i="13"/>
  <c r="R36" i="13"/>
  <c r="J36" i="13"/>
  <c r="I36" i="13"/>
  <c r="F36" i="13"/>
  <c r="Q26" i="13"/>
  <c r="I26" i="13"/>
  <c r="X26" i="13"/>
  <c r="P26" i="13"/>
  <c r="H26" i="13"/>
  <c r="T26" i="13"/>
  <c r="L26" i="13"/>
  <c r="S26" i="13"/>
  <c r="F26" i="13"/>
  <c r="N26" i="13"/>
  <c r="W26" i="13"/>
  <c r="K26" i="13"/>
  <c r="G26" i="13"/>
  <c r="E26" i="13"/>
  <c r="O26" i="13"/>
  <c r="M26" i="13"/>
  <c r="J26" i="13"/>
  <c r="R26" i="13"/>
  <c r="U26" i="13"/>
  <c r="V31" i="13"/>
  <c r="V29" i="13"/>
  <c r="U44" i="13"/>
  <c r="M44" i="13"/>
  <c r="E44" i="13"/>
  <c r="T44" i="13"/>
  <c r="L44" i="13"/>
  <c r="X44" i="13"/>
  <c r="P44" i="13"/>
  <c r="H44" i="13"/>
  <c r="K44" i="13"/>
  <c r="S44" i="13"/>
  <c r="G44" i="13"/>
  <c r="Q44" i="13"/>
  <c r="J44" i="13"/>
  <c r="I44" i="13"/>
  <c r="R44" i="13"/>
  <c r="N44" i="13"/>
  <c r="O44" i="13"/>
  <c r="F44" i="13"/>
  <c r="W44" i="13"/>
  <c r="V33" i="13"/>
  <c r="V16" i="13"/>
  <c r="V7" i="13"/>
  <c r="Q34" i="13"/>
  <c r="I34" i="13"/>
  <c r="X34" i="13"/>
  <c r="P34" i="13"/>
  <c r="H34" i="13"/>
  <c r="T34" i="13"/>
  <c r="L34" i="13"/>
  <c r="S34" i="13"/>
  <c r="F34" i="13"/>
  <c r="N34" i="13"/>
  <c r="W34" i="13"/>
  <c r="K34" i="13"/>
  <c r="U34" i="13"/>
  <c r="J34" i="13"/>
  <c r="E34" i="13"/>
  <c r="G34" i="13"/>
  <c r="R34" i="13"/>
  <c r="O34" i="13"/>
  <c r="M34" i="13"/>
  <c r="S39" i="13"/>
  <c r="K39" i="13"/>
  <c r="R39" i="13"/>
  <c r="J39" i="13"/>
  <c r="N39" i="13"/>
  <c r="F39" i="13"/>
  <c r="U39" i="13"/>
  <c r="H39" i="13"/>
  <c r="P39" i="13"/>
  <c r="M39" i="13"/>
  <c r="G39" i="13"/>
  <c r="X39" i="13"/>
  <c r="O39" i="13"/>
  <c r="L39" i="13"/>
  <c r="I39" i="13"/>
  <c r="W39" i="13"/>
  <c r="T39" i="13"/>
  <c r="Q39" i="13"/>
  <c r="U40" i="13"/>
  <c r="M40" i="13"/>
  <c r="E40" i="13"/>
  <c r="T40" i="13"/>
  <c r="L40" i="13"/>
  <c r="X40" i="13"/>
  <c r="P40" i="13"/>
  <c r="H40" i="13"/>
  <c r="K40" i="13"/>
  <c r="S40" i="13"/>
  <c r="G40" i="13"/>
  <c r="Q40" i="13"/>
  <c r="W40" i="13"/>
  <c r="J40" i="13"/>
  <c r="F40" i="13"/>
  <c r="I40" i="13"/>
  <c r="R40" i="13"/>
  <c r="O40" i="13"/>
  <c r="N40" i="13"/>
  <c r="V23" i="13"/>
  <c r="V9" i="13"/>
  <c r="Q30" i="13"/>
  <c r="I30" i="13"/>
  <c r="X30" i="13"/>
  <c r="P30" i="13"/>
  <c r="H30" i="13"/>
  <c r="T30" i="13"/>
  <c r="L30" i="13"/>
  <c r="S30" i="13"/>
  <c r="F30" i="13"/>
  <c r="N30" i="13"/>
  <c r="W30" i="13"/>
  <c r="K30" i="13"/>
  <c r="E30" i="13"/>
  <c r="M30" i="13"/>
  <c r="J30" i="13"/>
  <c r="G30" i="13"/>
  <c r="U30" i="13"/>
  <c r="O30" i="13"/>
  <c r="R30" i="13"/>
  <c r="Q38" i="13"/>
  <c r="I38" i="13"/>
  <c r="X38" i="13"/>
  <c r="P38" i="13"/>
  <c r="H38" i="13"/>
  <c r="T38" i="13"/>
  <c r="L38" i="13"/>
  <c r="S38" i="13"/>
  <c r="F38" i="13"/>
  <c r="N38" i="13"/>
  <c r="W38" i="13"/>
  <c r="K38" i="13"/>
  <c r="J38" i="13"/>
  <c r="G38" i="13"/>
  <c r="R38" i="13"/>
  <c r="M38" i="13"/>
  <c r="O38" i="13"/>
  <c r="U38" i="13"/>
  <c r="E38" i="13"/>
  <c r="S35" i="13"/>
  <c r="K35" i="13"/>
  <c r="R35" i="13"/>
  <c r="J35" i="13"/>
  <c r="N35" i="13"/>
  <c r="F35" i="13"/>
  <c r="U35" i="13"/>
  <c r="H35" i="13"/>
  <c r="P35" i="13"/>
  <c r="M35" i="13"/>
  <c r="T35" i="13"/>
  <c r="Q35" i="13"/>
  <c r="G35" i="13"/>
  <c r="X35" i="13"/>
  <c r="E35" i="13"/>
  <c r="W35" i="13"/>
  <c r="O35" i="13"/>
  <c r="L35" i="13"/>
  <c r="I35" i="13"/>
  <c r="D48" i="13"/>
  <c r="R20" i="13"/>
  <c r="J20" i="13"/>
  <c r="U20" i="13"/>
  <c r="M20" i="13"/>
  <c r="E20" i="13"/>
  <c r="W20" i="13"/>
  <c r="L20" i="13"/>
  <c r="D47" i="13"/>
  <c r="K20" i="13"/>
  <c r="P20" i="13"/>
  <c r="F20" i="13"/>
  <c r="N20" i="13"/>
  <c r="O20" i="13"/>
  <c r="X20" i="13"/>
  <c r="S20" i="13"/>
  <c r="Q20" i="13"/>
  <c r="H20" i="13"/>
  <c r="G20" i="13"/>
  <c r="T20" i="13"/>
  <c r="I20" i="13"/>
  <c r="V6" i="13"/>
  <c r="V24" i="13"/>
  <c r="V5" i="13"/>
  <c r="D46" i="13"/>
  <c r="T3" i="13"/>
  <c r="L3" i="13"/>
  <c r="W3" i="13"/>
  <c r="O3" i="13"/>
  <c r="G3" i="13"/>
  <c r="N3" i="13"/>
  <c r="V3" i="13"/>
  <c r="F3" i="13"/>
  <c r="X3" i="13"/>
  <c r="J3" i="13"/>
  <c r="I3" i="13"/>
  <c r="R3" i="13"/>
  <c r="E3" i="13"/>
  <c r="Q3" i="13"/>
  <c r="H3" i="13"/>
  <c r="P3" i="13"/>
  <c r="D45" i="13"/>
  <c r="B53" i="13" s="1"/>
  <c r="M3" i="13"/>
  <c r="K3" i="13"/>
  <c r="U3" i="13"/>
  <c r="S3" i="1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3" i="3" s="1"/>
  <c r="U3" i="3" s="1"/>
  <c r="C44" i="3"/>
  <c r="D44" i="3" s="1"/>
  <c r="C43" i="3"/>
  <c r="C42" i="3"/>
  <c r="C41" i="3"/>
  <c r="C40" i="3"/>
  <c r="D40" i="3" s="1"/>
  <c r="C39" i="3"/>
  <c r="C38" i="3"/>
  <c r="D38" i="3" s="1"/>
  <c r="C37" i="3"/>
  <c r="C36" i="3"/>
  <c r="C35" i="3"/>
  <c r="D35" i="3" s="1"/>
  <c r="E35" i="3" s="1"/>
  <c r="C34" i="3"/>
  <c r="D34" i="3" s="1"/>
  <c r="N34" i="3" s="1"/>
  <c r="C33" i="3"/>
  <c r="D33" i="3" s="1"/>
  <c r="C32" i="3"/>
  <c r="D32" i="3" s="1"/>
  <c r="R32" i="3" s="1"/>
  <c r="C31" i="3"/>
  <c r="C30" i="3"/>
  <c r="C29" i="3"/>
  <c r="C28" i="3"/>
  <c r="C27" i="3"/>
  <c r="D27" i="3" s="1"/>
  <c r="W27" i="3" s="1"/>
  <c r="C26" i="3"/>
  <c r="D26" i="3" s="1"/>
  <c r="G26" i="3" s="1"/>
  <c r="C25" i="3"/>
  <c r="D25" i="3" s="1"/>
  <c r="W25" i="3" s="1"/>
  <c r="C24" i="3"/>
  <c r="D23" i="3"/>
  <c r="T23" i="3" s="1"/>
  <c r="C23" i="3"/>
  <c r="C22" i="3"/>
  <c r="C21" i="3"/>
  <c r="C20" i="3"/>
  <c r="C19" i="3"/>
  <c r="D19" i="3" s="1"/>
  <c r="C18" i="3"/>
  <c r="D18" i="3" s="1"/>
  <c r="U18" i="3" s="1"/>
  <c r="C17" i="3"/>
  <c r="C16" i="3"/>
  <c r="D16" i="3" s="1"/>
  <c r="T16" i="3" s="1"/>
  <c r="C15" i="3"/>
  <c r="D15" i="3" s="1"/>
  <c r="C14" i="3"/>
  <c r="D14" i="3" s="1"/>
  <c r="M14" i="3" s="1"/>
  <c r="C13" i="3"/>
  <c r="C12" i="3"/>
  <c r="D12" i="3" s="1"/>
  <c r="T12" i="3" s="1"/>
  <c r="C11" i="3"/>
  <c r="D11" i="3" s="1"/>
  <c r="M11" i="3" s="1"/>
  <c r="C10" i="3"/>
  <c r="C9" i="3"/>
  <c r="D9" i="3" s="1"/>
  <c r="S9" i="3" s="1"/>
  <c r="C8" i="3"/>
  <c r="C7" i="3"/>
  <c r="D7" i="3" s="1"/>
  <c r="C6" i="3"/>
  <c r="D6" i="3" s="1"/>
  <c r="C5" i="3"/>
  <c r="D5" i="3" s="1"/>
  <c r="L5" i="3" s="1"/>
  <c r="C4" i="3"/>
  <c r="D4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P44" i="1"/>
  <c r="AO44" i="1"/>
  <c r="AN44" i="1"/>
  <c r="AM44" i="1"/>
  <c r="AJ44" i="1"/>
  <c r="AI44" i="1"/>
  <c r="AG44" i="1"/>
  <c r="AE44" i="1"/>
  <c r="AD44" i="1"/>
  <c r="AC44" i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AC36" i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AC26" i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B55" i="13" l="1"/>
  <c r="E47" i="13"/>
  <c r="F47" i="13"/>
  <c r="F55" i="13" s="1"/>
  <c r="V43" i="13"/>
  <c r="V26" i="13"/>
  <c r="I46" i="13"/>
  <c r="I54" i="13" s="1"/>
  <c r="I45" i="13"/>
  <c r="I53" i="13" s="1"/>
  <c r="F48" i="13"/>
  <c r="F56" i="13" s="1"/>
  <c r="V42" i="13"/>
  <c r="V32" i="13"/>
  <c r="H46" i="13"/>
  <c r="H54" i="13" s="1"/>
  <c r="H45" i="13"/>
  <c r="H53" i="13" s="1"/>
  <c r="S47" i="13"/>
  <c r="S55" i="13" s="1"/>
  <c r="S48" i="13"/>
  <c r="S56" i="13" s="1"/>
  <c r="V28" i="13"/>
  <c r="U46" i="13"/>
  <c r="U54" i="13" s="1"/>
  <c r="U45" i="13"/>
  <c r="U53" i="13" s="1"/>
  <c r="R45" i="13"/>
  <c r="R53" i="13" s="1"/>
  <c r="R46" i="13"/>
  <c r="R54" i="13" s="1"/>
  <c r="O45" i="13"/>
  <c r="O53" i="13" s="1"/>
  <c r="O46" i="13"/>
  <c r="O54" i="13" s="1"/>
  <c r="I47" i="13"/>
  <c r="I55" i="13" s="1"/>
  <c r="I48" i="13"/>
  <c r="I56" i="13" s="1"/>
  <c r="N47" i="13"/>
  <c r="N55" i="13" s="1"/>
  <c r="N48" i="13"/>
  <c r="N56" i="13" s="1"/>
  <c r="M48" i="13"/>
  <c r="M56" i="13" s="1"/>
  <c r="M47" i="13"/>
  <c r="M55" i="13" s="1"/>
  <c r="V34" i="13"/>
  <c r="V44" i="13"/>
  <c r="K45" i="13"/>
  <c r="K53" i="13" s="1"/>
  <c r="K46" i="13"/>
  <c r="K54" i="13" s="1"/>
  <c r="U48" i="13"/>
  <c r="U56" i="13" s="1"/>
  <c r="U47" i="13"/>
  <c r="U55" i="13" s="1"/>
  <c r="L46" i="13"/>
  <c r="L54" i="13" s="1"/>
  <c r="L45" i="13"/>
  <c r="L53" i="13" s="1"/>
  <c r="P48" i="13"/>
  <c r="P56" i="13" s="1"/>
  <c r="P47" i="13"/>
  <c r="P55" i="13" s="1"/>
  <c r="Q49" i="13"/>
  <c r="I49" i="13"/>
  <c r="B54" i="13"/>
  <c r="X49" i="13"/>
  <c r="P49" i="13"/>
  <c r="P51" i="13" s="1"/>
  <c r="H49" i="13"/>
  <c r="T49" i="13"/>
  <c r="L49" i="13"/>
  <c r="S49" i="13"/>
  <c r="F49" i="13"/>
  <c r="O49" i="13"/>
  <c r="N49" i="13"/>
  <c r="W49" i="13"/>
  <c r="K49" i="13"/>
  <c r="G49" i="13"/>
  <c r="E49" i="13"/>
  <c r="R49" i="13"/>
  <c r="M49" i="13"/>
  <c r="J49" i="13"/>
  <c r="V49" i="13"/>
  <c r="U49" i="13"/>
  <c r="T46" i="13"/>
  <c r="T54" i="13" s="1"/>
  <c r="T45" i="13"/>
  <c r="T53" i="13" s="1"/>
  <c r="K47" i="13"/>
  <c r="K55" i="13" s="1"/>
  <c r="K48" i="13"/>
  <c r="K56" i="13" s="1"/>
  <c r="V30" i="13"/>
  <c r="Q47" i="13"/>
  <c r="Q55" i="13" s="1"/>
  <c r="Q48" i="13"/>
  <c r="Q56" i="13" s="1"/>
  <c r="V35" i="13"/>
  <c r="Q46" i="13"/>
  <c r="Q54" i="13" s="1"/>
  <c r="Q45" i="13"/>
  <c r="Q53" i="13" s="1"/>
  <c r="N45" i="13"/>
  <c r="N53" i="13" s="1"/>
  <c r="N46" i="13"/>
  <c r="N54" i="13" s="1"/>
  <c r="X48" i="13"/>
  <c r="X47" i="13"/>
  <c r="W47" i="13"/>
  <c r="W48" i="13"/>
  <c r="W45" i="13"/>
  <c r="W46" i="13"/>
  <c r="T48" i="13"/>
  <c r="T56" i="13" s="1"/>
  <c r="T47" i="13"/>
  <c r="T55" i="13" s="1"/>
  <c r="M46" i="13"/>
  <c r="M54" i="13" s="1"/>
  <c r="M45" i="13"/>
  <c r="M53" i="13" s="1"/>
  <c r="J45" i="13"/>
  <c r="J53" i="13" s="1"/>
  <c r="J46" i="13"/>
  <c r="J54" i="13" s="1"/>
  <c r="G47" i="13"/>
  <c r="G55" i="13" s="1"/>
  <c r="G48" i="13"/>
  <c r="G56" i="13" s="1"/>
  <c r="J47" i="13"/>
  <c r="J55" i="13" s="1"/>
  <c r="J48" i="13"/>
  <c r="J56" i="13" s="1"/>
  <c r="V40" i="13"/>
  <c r="X46" i="13"/>
  <c r="X45" i="13"/>
  <c r="H48" i="13"/>
  <c r="H56" i="13" s="1"/>
  <c r="H47" i="13"/>
  <c r="H55" i="13" s="1"/>
  <c r="R47" i="13"/>
  <c r="R55" i="13" s="1"/>
  <c r="R48" i="13"/>
  <c r="R56" i="13" s="1"/>
  <c r="V20" i="13"/>
  <c r="V39" i="13"/>
  <c r="P46" i="13"/>
  <c r="P54" i="13" s="1"/>
  <c r="P45" i="13"/>
  <c r="P53" i="13" s="1"/>
  <c r="F45" i="13"/>
  <c r="F53" i="13" s="1"/>
  <c r="F46" i="13"/>
  <c r="F54" i="13" s="1"/>
  <c r="V38" i="13"/>
  <c r="V45" i="13"/>
  <c r="V53" i="13" s="1"/>
  <c r="V46" i="13"/>
  <c r="V54" i="13" s="1"/>
  <c r="L48" i="13"/>
  <c r="L56" i="13" s="1"/>
  <c r="L47" i="13"/>
  <c r="L55" i="13" s="1"/>
  <c r="S46" i="13"/>
  <c r="S54" i="13" s="1"/>
  <c r="S45" i="13"/>
  <c r="S53" i="13" s="1"/>
  <c r="E46" i="13"/>
  <c r="E54" i="13" s="1"/>
  <c r="E45" i="13"/>
  <c r="E53" i="13" s="1"/>
  <c r="G45" i="13"/>
  <c r="G53" i="13" s="1"/>
  <c r="G46" i="13"/>
  <c r="G54" i="13" s="1"/>
  <c r="O47" i="13"/>
  <c r="O55" i="13" s="1"/>
  <c r="O48" i="13"/>
  <c r="O56" i="13" s="1"/>
  <c r="E48" i="13"/>
  <c r="E56" i="13" s="1"/>
  <c r="V36" i="13"/>
  <c r="P32" i="3"/>
  <c r="W12" i="3"/>
  <c r="H12" i="3"/>
  <c r="C47" i="3"/>
  <c r="J27" i="3"/>
  <c r="X12" i="3"/>
  <c r="D8" i="3"/>
  <c r="W8" i="3" s="1"/>
  <c r="K12" i="3"/>
  <c r="D17" i="3"/>
  <c r="D21" i="3"/>
  <c r="G21" i="3" s="1"/>
  <c r="M27" i="3"/>
  <c r="D30" i="3"/>
  <c r="Q34" i="3"/>
  <c r="X30" i="3"/>
  <c r="W29" i="3"/>
  <c r="G12" i="3"/>
  <c r="X27" i="3"/>
  <c r="N27" i="3"/>
  <c r="E25" i="3"/>
  <c r="T9" i="3"/>
  <c r="Q12" i="3"/>
  <c r="D22" i="3"/>
  <c r="J23" i="3"/>
  <c r="D28" i="3"/>
  <c r="T28" i="3" s="1"/>
  <c r="D36" i="3"/>
  <c r="E36" i="3" s="1"/>
  <c r="D41" i="3"/>
  <c r="W41" i="3" s="1"/>
  <c r="W36" i="3"/>
  <c r="X22" i="3"/>
  <c r="X32" i="3"/>
  <c r="P12" i="3"/>
  <c r="D10" i="3"/>
  <c r="T10" i="3" s="1"/>
  <c r="D13" i="3"/>
  <c r="D24" i="3"/>
  <c r="E24" i="3" s="1"/>
  <c r="D29" i="3"/>
  <c r="Q29" i="3" s="1"/>
  <c r="D37" i="3"/>
  <c r="W37" i="3" s="1"/>
  <c r="D42" i="3"/>
  <c r="H38" i="3"/>
  <c r="W38" i="3"/>
  <c r="F38" i="3"/>
  <c r="Q38" i="3"/>
  <c r="O38" i="3"/>
  <c r="N38" i="3"/>
  <c r="M38" i="3"/>
  <c r="E38" i="3"/>
  <c r="T4" i="3"/>
  <c r="K4" i="3"/>
  <c r="G4" i="3"/>
  <c r="P4" i="3"/>
  <c r="L4" i="3"/>
  <c r="O15" i="3"/>
  <c r="F15" i="3"/>
  <c r="X15" i="3"/>
  <c r="Q15" i="3"/>
  <c r="R6" i="3"/>
  <c r="F6" i="3"/>
  <c r="O6" i="3"/>
  <c r="X6" i="3"/>
  <c r="U19" i="3"/>
  <c r="O19" i="3"/>
  <c r="F19" i="3"/>
  <c r="J19" i="3"/>
  <c r="H19" i="3"/>
  <c r="G19" i="3"/>
  <c r="T19" i="3"/>
  <c r="Q19" i="3"/>
  <c r="P19" i="3"/>
  <c r="W33" i="3"/>
  <c r="E33" i="3"/>
  <c r="O44" i="3"/>
  <c r="E44" i="3"/>
  <c r="L44" i="3"/>
  <c r="G44" i="3"/>
  <c r="T7" i="3"/>
  <c r="R7" i="3"/>
  <c r="J7" i="3"/>
  <c r="H7" i="3"/>
  <c r="M7" i="3"/>
  <c r="I7" i="3"/>
  <c r="U40" i="3"/>
  <c r="X40" i="3"/>
  <c r="Q40" i="3"/>
  <c r="P40" i="3"/>
  <c r="O40" i="3"/>
  <c r="S40" i="3"/>
  <c r="J40" i="3"/>
  <c r="E40" i="3"/>
  <c r="H40" i="3"/>
  <c r="G40" i="3"/>
  <c r="E28" i="3"/>
  <c r="L28" i="3"/>
  <c r="W28" i="3"/>
  <c r="K28" i="3"/>
  <c r="O41" i="3"/>
  <c r="M41" i="3"/>
  <c r="E41" i="3"/>
  <c r="X8" i="3"/>
  <c r="K10" i="3"/>
  <c r="H10" i="3"/>
  <c r="G10" i="3"/>
  <c r="X7" i="3"/>
  <c r="X28" i="3"/>
  <c r="X43" i="3"/>
  <c r="O3" i="3"/>
  <c r="S16" i="3"/>
  <c r="P3" i="3"/>
  <c r="H23" i="3"/>
  <c r="M30" i="3"/>
  <c r="T34" i="3"/>
  <c r="E32" i="3"/>
  <c r="W40" i="3"/>
  <c r="X41" i="3"/>
  <c r="Q3" i="3"/>
  <c r="I12" i="3"/>
  <c r="E17" i="3"/>
  <c r="M22" i="3"/>
  <c r="I23" i="3"/>
  <c r="F27" i="3"/>
  <c r="Q30" i="3"/>
  <c r="W34" i="3"/>
  <c r="E23" i="3"/>
  <c r="V4" i="3"/>
  <c r="W19" i="3"/>
  <c r="T3" i="3"/>
  <c r="F3" i="3"/>
  <c r="I16" i="3"/>
  <c r="D20" i="3"/>
  <c r="Q23" i="3"/>
  <c r="X23" i="3"/>
  <c r="G3" i="3"/>
  <c r="J16" i="3"/>
  <c r="I34" i="3"/>
  <c r="D43" i="3"/>
  <c r="W3" i="3"/>
  <c r="W44" i="3"/>
  <c r="H3" i="3"/>
  <c r="J9" i="3"/>
  <c r="R12" i="3"/>
  <c r="K16" i="3"/>
  <c r="X17" i="3"/>
  <c r="P27" i="3"/>
  <c r="G30" i="3"/>
  <c r="G32" i="3"/>
  <c r="K34" i="3"/>
  <c r="M36" i="3"/>
  <c r="E27" i="3"/>
  <c r="X19" i="3"/>
  <c r="X38" i="3"/>
  <c r="G36" i="3"/>
  <c r="W7" i="3"/>
  <c r="X34" i="3"/>
  <c r="W43" i="3"/>
  <c r="X44" i="3"/>
  <c r="J3" i="3"/>
  <c r="L12" i="3"/>
  <c r="N16" i="3"/>
  <c r="H30" i="3"/>
  <c r="H32" i="3"/>
  <c r="L34" i="3"/>
  <c r="E34" i="3"/>
  <c r="E26" i="3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U24" i="3"/>
  <c r="T24" i="3"/>
  <c r="J24" i="3"/>
  <c r="R24" i="3"/>
  <c r="H24" i="3"/>
  <c r="O24" i="3"/>
  <c r="F24" i="3"/>
  <c r="R59" i="7"/>
  <c r="X5" i="3"/>
  <c r="AI12" i="1"/>
  <c r="AJ63" i="1"/>
  <c r="AJ62" i="1"/>
  <c r="O21" i="3"/>
  <c r="F21" i="3"/>
  <c r="N21" i="3"/>
  <c r="M21" i="3"/>
  <c r="R21" i="3"/>
  <c r="I21" i="3"/>
  <c r="H21" i="3"/>
  <c r="AM60" i="1"/>
  <c r="W4" i="3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T8" i="3"/>
  <c r="O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P5" i="3"/>
  <c r="F5" i="3"/>
  <c r="N5" i="3"/>
  <c r="E5" i="3"/>
  <c r="M5" i="3"/>
  <c r="T5" i="3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U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T6" i="3"/>
  <c r="K6" i="3"/>
  <c r="S6" i="3"/>
  <c r="J6" i="3"/>
  <c r="P6" i="3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4" i="3"/>
  <c r="AK56" i="1"/>
  <c r="H6" i="3"/>
  <c r="K9" i="3"/>
  <c r="H15" i="3"/>
  <c r="P17" i="3"/>
  <c r="R23" i="3"/>
  <c r="N28" i="3"/>
  <c r="F28" i="3"/>
  <c r="Q28" i="3"/>
  <c r="H28" i="3"/>
  <c r="R28" i="3"/>
  <c r="P28" i="3"/>
  <c r="M28" i="3"/>
  <c r="P29" i="3"/>
  <c r="H29" i="3"/>
  <c r="O29" i="3"/>
  <c r="L29" i="3"/>
  <c r="R30" i="3"/>
  <c r="I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M37" i="3"/>
  <c r="T37" i="3"/>
  <c r="P41" i="3"/>
  <c r="H41" i="3"/>
  <c r="S41" i="3"/>
  <c r="J41" i="3"/>
  <c r="I41" i="3"/>
  <c r="G41" i="3"/>
  <c r="N41" i="3"/>
  <c r="L41" i="3"/>
  <c r="K41" i="3"/>
  <c r="F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M4" i="3"/>
  <c r="E4" i="3"/>
  <c r="S4" i="3"/>
  <c r="J4" i="3"/>
  <c r="R4" i="3"/>
  <c r="I4" i="3"/>
  <c r="Q4" i="3"/>
  <c r="H4" i="3"/>
  <c r="O4" i="3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S10" i="3"/>
  <c r="J12" i="3"/>
  <c r="S12" i="3"/>
  <c r="I19" i="3"/>
  <c r="R19" i="3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D43" i="2"/>
  <c r="L3" i="3"/>
  <c r="L10" i="3"/>
  <c r="L19" i="3"/>
  <c r="R34" i="3"/>
  <c r="J34" i="3"/>
  <c r="P34" i="3"/>
  <c r="G34" i="3"/>
  <c r="O34" i="3"/>
  <c r="F34" i="3"/>
  <c r="M34" i="3"/>
  <c r="S34" i="3"/>
  <c r="K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F25" i="4"/>
  <c r="J26" i="4"/>
  <c r="N27" i="4"/>
  <c r="AA38" i="7"/>
  <c r="AD38" i="7"/>
  <c r="D31" i="3"/>
  <c r="D39" i="3"/>
  <c r="E39" i="3" s="1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50" i="13" l="1"/>
  <c r="E52" i="13" s="1"/>
  <c r="B56" i="13"/>
  <c r="O51" i="13"/>
  <c r="E55" i="13"/>
  <c r="F50" i="13"/>
  <c r="F52" i="13" s="1"/>
  <c r="V51" i="13"/>
  <c r="N51" i="13"/>
  <c r="W51" i="13"/>
  <c r="L51" i="13"/>
  <c r="G51" i="13"/>
  <c r="T51" i="13"/>
  <c r="K51" i="13"/>
  <c r="H51" i="13"/>
  <c r="M51" i="13"/>
  <c r="F51" i="13"/>
  <c r="I51" i="13"/>
  <c r="V47" i="13"/>
  <c r="V55" i="13" s="1"/>
  <c r="V48" i="13"/>
  <c r="V56" i="13" s="1"/>
  <c r="R51" i="13"/>
  <c r="S51" i="13"/>
  <c r="Q51" i="13"/>
  <c r="X51" i="13"/>
  <c r="J51" i="13"/>
  <c r="U50" i="13"/>
  <c r="U52" i="13" s="1"/>
  <c r="M50" i="13"/>
  <c r="M52" i="13" s="1"/>
  <c r="T50" i="13"/>
  <c r="T52" i="13" s="1"/>
  <c r="L50" i="13"/>
  <c r="L52" i="13" s="1"/>
  <c r="X50" i="13"/>
  <c r="X52" i="13" s="1"/>
  <c r="P50" i="13"/>
  <c r="P52" i="13" s="1"/>
  <c r="H50" i="13"/>
  <c r="H52" i="13" s="1"/>
  <c r="K50" i="13"/>
  <c r="K52" i="13" s="1"/>
  <c r="V50" i="13"/>
  <c r="I50" i="13"/>
  <c r="I52" i="13" s="1"/>
  <c r="S50" i="13"/>
  <c r="S52" i="13" s="1"/>
  <c r="G50" i="13"/>
  <c r="G52" i="13" s="1"/>
  <c r="Q50" i="13"/>
  <c r="Q52" i="13" s="1"/>
  <c r="N50" i="13"/>
  <c r="N52" i="13" s="1"/>
  <c r="J50" i="13"/>
  <c r="J52" i="13" s="1"/>
  <c r="W50" i="13"/>
  <c r="W52" i="13" s="1"/>
  <c r="O50" i="13"/>
  <c r="O52" i="13" s="1"/>
  <c r="R50" i="13"/>
  <c r="R52" i="13" s="1"/>
  <c r="E51" i="13"/>
  <c r="Q42" i="3"/>
  <c r="L42" i="3"/>
  <c r="L8" i="3"/>
  <c r="E42" i="3"/>
  <c r="W42" i="3"/>
  <c r="D45" i="3"/>
  <c r="B53" i="3" s="1"/>
  <c r="E8" i="3"/>
  <c r="E46" i="3" s="1"/>
  <c r="E54" i="3" s="1"/>
  <c r="I42" i="3"/>
  <c r="N42" i="3"/>
  <c r="I37" i="3"/>
  <c r="F37" i="3"/>
  <c r="X39" i="3"/>
  <c r="F29" i="3"/>
  <c r="H8" i="3"/>
  <c r="H46" i="3" s="1"/>
  <c r="H54" i="3" s="1"/>
  <c r="M8" i="3"/>
  <c r="M45" i="3" s="1"/>
  <c r="M53" i="3" s="1"/>
  <c r="L21" i="3"/>
  <c r="P21" i="3"/>
  <c r="S42" i="3"/>
  <c r="F10" i="3"/>
  <c r="U28" i="3"/>
  <c r="T30" i="3"/>
  <c r="V30" i="3" s="1"/>
  <c r="U30" i="3"/>
  <c r="K30" i="3"/>
  <c r="E30" i="3"/>
  <c r="F42" i="3"/>
  <c r="Q41" i="3"/>
  <c r="L37" i="3"/>
  <c r="O37" i="3"/>
  <c r="P30" i="3"/>
  <c r="G28" i="3"/>
  <c r="W21" i="3"/>
  <c r="W48" i="3" s="1"/>
  <c r="Q8" i="3"/>
  <c r="U8" i="3"/>
  <c r="Q21" i="3"/>
  <c r="G24" i="3"/>
  <c r="K24" i="3"/>
  <c r="X10" i="3"/>
  <c r="X46" i="3" s="1"/>
  <c r="O10" i="3"/>
  <c r="O45" i="3" s="1"/>
  <c r="O53" i="3" s="1"/>
  <c r="T41" i="3"/>
  <c r="V41" i="3" s="1"/>
  <c r="P8" i="3"/>
  <c r="P42" i="3"/>
  <c r="S37" i="3"/>
  <c r="U37" i="3"/>
  <c r="G37" i="3"/>
  <c r="J37" i="3"/>
  <c r="V37" i="3" s="1"/>
  <c r="E37" i="3"/>
  <c r="M42" i="3"/>
  <c r="N37" i="3"/>
  <c r="T29" i="3"/>
  <c r="S29" i="3"/>
  <c r="J29" i="3"/>
  <c r="K29" i="3"/>
  <c r="E29" i="3"/>
  <c r="U29" i="3"/>
  <c r="Q37" i="3"/>
  <c r="P10" i="3"/>
  <c r="U10" i="3"/>
  <c r="U21" i="3"/>
  <c r="E21" i="3"/>
  <c r="E48" i="3" s="1"/>
  <c r="E56" i="3" s="1"/>
  <c r="J42" i="3"/>
  <c r="U46" i="3"/>
  <c r="U54" i="3" s="1"/>
  <c r="U41" i="3"/>
  <c r="R41" i="3"/>
  <c r="R37" i="3"/>
  <c r="P37" i="3"/>
  <c r="S30" i="3"/>
  <c r="R29" i="3"/>
  <c r="V29" i="3" s="1"/>
  <c r="I28" i="3"/>
  <c r="F8" i="3"/>
  <c r="G8" i="3"/>
  <c r="G46" i="3" s="1"/>
  <c r="G54" i="3" s="1"/>
  <c r="S8" i="3"/>
  <c r="K21" i="3"/>
  <c r="P24" i="3"/>
  <c r="L24" i="3"/>
  <c r="S21" i="3"/>
  <c r="W30" i="3"/>
  <c r="N29" i="3"/>
  <c r="R10" i="3"/>
  <c r="R45" i="3" s="1"/>
  <c r="R53" i="3" s="1"/>
  <c r="N8" i="3"/>
  <c r="O28" i="3"/>
  <c r="Q17" i="3"/>
  <c r="N17" i="3"/>
  <c r="N45" i="3" s="1"/>
  <c r="N53" i="3" s="1"/>
  <c r="H17" i="3"/>
  <c r="F17" i="3"/>
  <c r="T42" i="3"/>
  <c r="V42" i="3" s="1"/>
  <c r="V7" i="3"/>
  <c r="G42" i="3"/>
  <c r="W39" i="3"/>
  <c r="R8" i="3"/>
  <c r="O42" i="3"/>
  <c r="V32" i="3"/>
  <c r="H37" i="3"/>
  <c r="G29" i="3"/>
  <c r="J8" i="3"/>
  <c r="J46" i="3" s="1"/>
  <c r="J54" i="3" s="1"/>
  <c r="N10" i="3"/>
  <c r="D46" i="3"/>
  <c r="U42" i="3"/>
  <c r="R42" i="3"/>
  <c r="Q46" i="3"/>
  <c r="Q54" i="3" s="1"/>
  <c r="K37" i="3"/>
  <c r="I29" i="3"/>
  <c r="X24" i="3"/>
  <c r="J30" i="3"/>
  <c r="M29" i="3"/>
  <c r="S28" i="3"/>
  <c r="V28" i="3" s="1"/>
  <c r="I8" i="3"/>
  <c r="I46" i="3" s="1"/>
  <c r="I54" i="3" s="1"/>
  <c r="K8" i="3"/>
  <c r="K45" i="3" s="1"/>
  <c r="K53" i="3" s="1"/>
  <c r="W46" i="3"/>
  <c r="T21" i="3"/>
  <c r="V21" i="3" s="1"/>
  <c r="Q24" i="3"/>
  <c r="M24" i="3"/>
  <c r="X37" i="3"/>
  <c r="W10" i="3"/>
  <c r="X42" i="3"/>
  <c r="W22" i="3"/>
  <c r="F22" i="3"/>
  <c r="V22" i="3" s="1"/>
  <c r="H22" i="3"/>
  <c r="E22" i="3"/>
  <c r="O22" i="3"/>
  <c r="R22" i="3"/>
  <c r="N22" i="3"/>
  <c r="X29" i="3"/>
  <c r="X48" i="3" s="1"/>
  <c r="V12" i="3"/>
  <c r="H45" i="3"/>
  <c r="H53" i="3" s="1"/>
  <c r="D48" i="3"/>
  <c r="E31" i="3"/>
  <c r="V15" i="3"/>
  <c r="T45" i="3"/>
  <c r="T53" i="3" s="1"/>
  <c r="V6" i="3"/>
  <c r="V19" i="3"/>
  <c r="P45" i="3"/>
  <c r="P53" i="3" s="1"/>
  <c r="G20" i="3"/>
  <c r="V20" i="3" s="1"/>
  <c r="E20" i="3"/>
  <c r="D47" i="3"/>
  <c r="W45" i="3"/>
  <c r="P43" i="3"/>
  <c r="H43" i="3"/>
  <c r="V43" i="3" s="1"/>
  <c r="E43" i="3"/>
  <c r="M43" i="3"/>
  <c r="F43" i="3"/>
  <c r="V26" i="3"/>
  <c r="V14" i="3"/>
  <c r="E68" i="1"/>
  <c r="F67" i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AA39" i="7"/>
  <c r="AF6" i="7"/>
  <c r="Y6" i="7"/>
  <c r="AH6" i="7"/>
  <c r="AG6" i="7"/>
  <c r="Z6" i="7"/>
  <c r="AE6" i="7" s="1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Q49" i="3"/>
  <c r="G49" i="3"/>
  <c r="AB17" i="7"/>
  <c r="AF7" i="7"/>
  <c r="Z7" i="7"/>
  <c r="Y7" i="7"/>
  <c r="AH7" i="7"/>
  <c r="AG4" i="7"/>
  <c r="AF4" i="7"/>
  <c r="AH4" i="7"/>
  <c r="Y4" i="7"/>
  <c r="Z4" i="7"/>
  <c r="AE4" i="7" s="1"/>
  <c r="U61" i="7"/>
  <c r="U60" i="7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AB56" i="7"/>
  <c r="AH11" i="7"/>
  <c r="AG11" i="7"/>
  <c r="AF11" i="7"/>
  <c r="Z11" i="7"/>
  <c r="AE11" i="7" s="1"/>
  <c r="Y11" i="7"/>
  <c r="AD17" i="7"/>
  <c r="Z20" i="4"/>
  <c r="Z19" i="4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AB11" i="7"/>
  <c r="AD23" i="7"/>
  <c r="AC23" i="7"/>
  <c r="E41" i="4"/>
  <c r="E40" i="4"/>
  <c r="D39" i="4"/>
  <c r="D38" i="4"/>
  <c r="AB15" i="7"/>
  <c r="P46" i="3"/>
  <c r="P54" i="3" s="1"/>
  <c r="AA14" i="7"/>
  <c r="AD14" i="7" s="1"/>
  <c r="AB36" i="7"/>
  <c r="AA49" i="7"/>
  <c r="V33" i="3"/>
  <c r="AA6" i="7"/>
  <c r="AD6" i="7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AB20" i="7"/>
  <c r="W39" i="4"/>
  <c r="W38" i="4"/>
  <c r="Q61" i="7"/>
  <c r="Q60" i="7"/>
  <c r="AA35" i="7"/>
  <c r="AD35" i="7" s="1"/>
  <c r="AC18" i="4"/>
  <c r="AC17" i="4"/>
  <c r="AC48" i="7"/>
  <c r="AC30" i="7"/>
  <c r="H41" i="4"/>
  <c r="F39" i="4"/>
  <c r="F38" i="4"/>
  <c r="G40" i="4"/>
  <c r="F40" i="4"/>
  <c r="V23" i="3"/>
  <c r="Q45" i="3"/>
  <c r="Q53" i="3" s="1"/>
  <c r="AD7" i="7"/>
  <c r="T61" i="7"/>
  <c r="T60" i="7"/>
  <c r="P41" i="4"/>
  <c r="P40" i="4"/>
  <c r="AA17" i="4"/>
  <c r="AA18" i="4"/>
  <c r="Q38" i="4"/>
  <c r="Q39" i="4"/>
  <c r="B69" i="10"/>
  <c r="AA56" i="7"/>
  <c r="B71" i="10" s="1"/>
  <c r="AB25" i="7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AD52" i="7"/>
  <c r="AF46" i="7"/>
  <c r="Z46" i="7"/>
  <c r="Y46" i="7"/>
  <c r="AH46" i="7"/>
  <c r="U62" i="7"/>
  <c r="U63" i="7"/>
  <c r="AD27" i="7"/>
  <c r="S63" i="7"/>
  <c r="S62" i="7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Q39" i="3"/>
  <c r="H39" i="3"/>
  <c r="P39" i="3"/>
  <c r="G39" i="3"/>
  <c r="O39" i="3"/>
  <c r="F39" i="3"/>
  <c r="M39" i="3"/>
  <c r="U39" i="3"/>
  <c r="S39" i="3"/>
  <c r="N39" i="3"/>
  <c r="J39" i="3"/>
  <c r="I39" i="3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AA25" i="7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P31" i="3"/>
  <c r="N31" i="3"/>
  <c r="W31" i="3"/>
  <c r="M31" i="3"/>
  <c r="M47" i="3" s="1"/>
  <c r="M55" i="3" s="1"/>
  <c r="U31" i="3"/>
  <c r="J31" i="3"/>
  <c r="G31" i="3"/>
  <c r="S31" i="3"/>
  <c r="Q31" i="3"/>
  <c r="K31" i="3"/>
  <c r="R31" i="3"/>
  <c r="I31" i="3"/>
  <c r="H31" i="3"/>
  <c r="V40" i="3"/>
  <c r="H38" i="4"/>
  <c r="H39" i="4"/>
  <c r="AK61" i="1"/>
  <c r="AK60" i="1"/>
  <c r="AC16" i="7"/>
  <c r="AD16" i="7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L48" i="3" s="1"/>
  <c r="L56" i="3" s="1"/>
  <c r="M35" i="3"/>
  <c r="U35" i="3"/>
  <c r="K35" i="3"/>
  <c r="R35" i="3"/>
  <c r="I35" i="3"/>
  <c r="N35" i="3"/>
  <c r="J35" i="3"/>
  <c r="H35" i="3"/>
  <c r="S35" i="3"/>
  <c r="F35" i="3"/>
  <c r="Q35" i="3"/>
  <c r="P35" i="3"/>
  <c r="G35" i="3"/>
  <c r="O35" i="3"/>
  <c r="U49" i="3"/>
  <c r="I38" i="4"/>
  <c r="I39" i="4"/>
  <c r="R38" i="4"/>
  <c r="R39" i="4"/>
  <c r="E39" i="4"/>
  <c r="E38" i="4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AA20" i="7"/>
  <c r="AD20" i="7" s="1"/>
  <c r="AD15" i="7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52" i="13" l="1"/>
  <c r="B54" i="3"/>
  <c r="M49" i="3"/>
  <c r="W49" i="3"/>
  <c r="W51" i="3" s="1"/>
  <c r="R46" i="3"/>
  <c r="R54" i="3" s="1"/>
  <c r="V8" i="3"/>
  <c r="V46" i="3" s="1"/>
  <c r="V54" i="3" s="1"/>
  <c r="V10" i="3"/>
  <c r="I49" i="3"/>
  <c r="E45" i="3"/>
  <c r="E53" i="3" s="1"/>
  <c r="M46" i="3"/>
  <c r="M54" i="3" s="1"/>
  <c r="S49" i="3"/>
  <c r="K49" i="3"/>
  <c r="K51" i="3" s="1"/>
  <c r="O47" i="3"/>
  <c r="O55" i="3" s="1"/>
  <c r="X45" i="3"/>
  <c r="G45" i="3"/>
  <c r="G53" i="3" s="1"/>
  <c r="N49" i="3"/>
  <c r="T49" i="3"/>
  <c r="T51" i="3" s="1"/>
  <c r="N46" i="3"/>
  <c r="N54" i="3" s="1"/>
  <c r="N48" i="3"/>
  <c r="N56" i="3" s="1"/>
  <c r="I47" i="3"/>
  <c r="I55" i="3" s="1"/>
  <c r="L49" i="3"/>
  <c r="L51" i="3" s="1"/>
  <c r="J49" i="3"/>
  <c r="K46" i="3"/>
  <c r="K54" i="3" s="1"/>
  <c r="H49" i="3"/>
  <c r="H51" i="3" s="1"/>
  <c r="U48" i="3"/>
  <c r="U56" i="3" s="1"/>
  <c r="Q48" i="3"/>
  <c r="Q56" i="3" s="1"/>
  <c r="P49" i="3"/>
  <c r="P51" i="3" s="1"/>
  <c r="R49" i="3"/>
  <c r="R51" i="3" s="1"/>
  <c r="T47" i="3"/>
  <c r="T55" i="3" s="1"/>
  <c r="F49" i="3"/>
  <c r="F51" i="3" s="1"/>
  <c r="E49" i="3"/>
  <c r="E51" i="3" s="1"/>
  <c r="W47" i="3"/>
  <c r="K48" i="3"/>
  <c r="K56" i="3" s="1"/>
  <c r="M48" i="3"/>
  <c r="M56" i="3" s="1"/>
  <c r="X49" i="3"/>
  <c r="O49" i="3"/>
  <c r="O51" i="3" s="1"/>
  <c r="F47" i="3"/>
  <c r="F55" i="3" s="1"/>
  <c r="F48" i="3"/>
  <c r="F56" i="3" s="1"/>
  <c r="T48" i="3"/>
  <c r="T56" i="3" s="1"/>
  <c r="U47" i="3"/>
  <c r="U55" i="3" s="1"/>
  <c r="J48" i="3"/>
  <c r="J56" i="3" s="1"/>
  <c r="I48" i="3"/>
  <c r="I56" i="3" s="1"/>
  <c r="H48" i="3"/>
  <c r="H56" i="3" s="1"/>
  <c r="L47" i="3"/>
  <c r="L55" i="3" s="1"/>
  <c r="J51" i="3"/>
  <c r="G48" i="3"/>
  <c r="G56" i="3" s="1"/>
  <c r="H47" i="3"/>
  <c r="H55" i="3" s="1"/>
  <c r="R47" i="3"/>
  <c r="R55" i="3" s="1"/>
  <c r="B55" i="3"/>
  <c r="D57" i="3"/>
  <c r="R48" i="3"/>
  <c r="R56" i="3" s="1"/>
  <c r="X51" i="3"/>
  <c r="E47" i="3"/>
  <c r="E55" i="3" s="1"/>
  <c r="S48" i="3"/>
  <c r="S56" i="3" s="1"/>
  <c r="P48" i="3"/>
  <c r="P56" i="3" s="1"/>
  <c r="J47" i="3"/>
  <c r="J55" i="3" s="1"/>
  <c r="S51" i="3"/>
  <c r="V44" i="2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AE51" i="7"/>
  <c r="AE22" i="7"/>
  <c r="AE46" i="7"/>
  <c r="AC37" i="7"/>
  <c r="AC24" i="7"/>
  <c r="N47" i="3"/>
  <c r="N55" i="3" s="1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Q51" i="3"/>
  <c r="AC55" i="7"/>
  <c r="AC4" i="7"/>
  <c r="Z60" i="7"/>
  <c r="AE3" i="7"/>
  <c r="Z61" i="7"/>
  <c r="W49" i="2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Q50" i="3"/>
  <c r="Q52" i="3" s="1"/>
  <c r="I50" i="3"/>
  <c r="I52" i="3" s="1"/>
  <c r="K50" i="3"/>
  <c r="T50" i="3"/>
  <c r="S50" i="3"/>
  <c r="P50" i="3"/>
  <c r="E50" i="3"/>
  <c r="M50" i="3"/>
  <c r="M52" i="3" s="1"/>
  <c r="O50" i="3"/>
  <c r="O52" i="3" s="1"/>
  <c r="L50" i="3"/>
  <c r="N50" i="3"/>
  <c r="V49" i="2"/>
  <c r="M51" i="3"/>
  <c r="P47" i="3"/>
  <c r="P55" i="3" s="1"/>
  <c r="AD3" i="7"/>
  <c r="N51" i="3"/>
  <c r="I51" i="3"/>
  <c r="AC22" i="7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V45" i="3" l="1"/>
  <c r="V53" i="3" s="1"/>
  <c r="T52" i="3"/>
  <c r="N52" i="3"/>
  <c r="K52" i="3"/>
  <c r="G51" i="3"/>
  <c r="L52" i="3"/>
  <c r="E52" i="3"/>
  <c r="V50" i="3"/>
  <c r="W50" i="3"/>
  <c r="W52" i="3" s="1"/>
  <c r="X50" i="3"/>
  <c r="X52" i="3" s="1"/>
  <c r="F50" i="3"/>
  <c r="F52" i="3" s="1"/>
  <c r="H50" i="3"/>
  <c r="H52" i="3" s="1"/>
  <c r="B56" i="3"/>
  <c r="G50" i="3"/>
  <c r="J50" i="3"/>
  <c r="J52" i="3" s="1"/>
  <c r="R50" i="3"/>
  <c r="R52" i="3" s="1"/>
  <c r="U50" i="3"/>
  <c r="U52" i="3" s="1"/>
  <c r="V47" i="3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2" i="3" l="1"/>
  <c r="V55" i="3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sharedStrings.xml><?xml version="1.0" encoding="utf-8"?>
<sst xmlns="http://schemas.openxmlformats.org/spreadsheetml/2006/main" count="1862" uniqueCount="325">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</sst>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</numFmts>
  <fonts count="16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  <xf numFmtId="2" fontId="7" fillId="7" borderId="0" xfId="0" applyNumberFormat="1" applyFont="1" applyFill="1"/>
    <xf numFmtId="166" fontId="7" fillId="7" borderId="0" xfId="0" applyNumberFormat="1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(2)'!$E$52:$U$52</c:f>
              <c:numCache>
                <c:formatCode>0.00</c:formatCode>
                <c:ptCount val="17"/>
                <c:pt idx="0">
                  <c:v>3.580851084817815</c:v>
                </c:pt>
                <c:pt idx="1">
                  <c:v>9.5965414404230902</c:v>
                </c:pt>
                <c:pt idx="2">
                  <c:v>3.645655870772806</c:v>
                </c:pt>
                <c:pt idx="3">
                  <c:v>8.4651888456644802</c:v>
                </c:pt>
                <c:pt idx="4">
                  <c:v>20.068033514963744</c:v>
                </c:pt>
                <c:pt idx="5">
                  <c:v>4.0489310517836845</c:v>
                </c:pt>
                <c:pt idx="6">
                  <c:v>2.9831355263682093</c:v>
                </c:pt>
                <c:pt idx="7">
                  <c:v>4.6383883111957482</c:v>
                </c:pt>
                <c:pt idx="8">
                  <c:v>4.4714399112433858</c:v>
                </c:pt>
                <c:pt idx="9">
                  <c:v>4.6594336045559395</c:v>
                </c:pt>
                <c:pt idx="10">
                  <c:v>2.011639997981598</c:v>
                </c:pt>
                <c:pt idx="11">
                  <c:v>5.3136851405144681</c:v>
                </c:pt>
                <c:pt idx="12">
                  <c:v>13.275953733657111</c:v>
                </c:pt>
                <c:pt idx="13">
                  <c:v>2.2505193235956504</c:v>
                </c:pt>
                <c:pt idx="14">
                  <c:v>8.298733606574098</c:v>
                </c:pt>
                <c:pt idx="15">
                  <c:v>2.6092660621657457</c:v>
                </c:pt>
                <c:pt idx="16">
                  <c:v>4.6450343929994728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922864"/>
        <c:axId val="490436096"/>
      </c:barChart>
      <c:catAx>
        <c:axId val="41792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90436096"/>
        <c:crosses val="autoZero"/>
        <c:auto val="1"/>
        <c:lblAlgn val="ctr"/>
        <c:lblOffset val="100"/>
        <c:noMultiLvlLbl val="1"/>
      </c:catAx>
      <c:valAx>
        <c:axId val="49043609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179228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9536"/>
        <c:axId val="628249928"/>
      </c:scatterChart>
      <c:valAx>
        <c:axId val="6282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9928"/>
        <c:crosses val="autoZero"/>
        <c:crossBetween val="midCat"/>
      </c:valAx>
      <c:valAx>
        <c:axId val="62824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953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0712"/>
        <c:axId val="628251104"/>
      </c:scatterChart>
      <c:valAx>
        <c:axId val="62825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1104"/>
        <c:crosses val="autoZero"/>
        <c:crossBetween val="midCat"/>
      </c:valAx>
      <c:valAx>
        <c:axId val="62825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07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1888"/>
        <c:axId val="628252280"/>
      </c:scatterChart>
      <c:valAx>
        <c:axId val="6282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2280"/>
        <c:crosses val="autoZero"/>
        <c:crossBetween val="midCat"/>
      </c:valAx>
      <c:valAx>
        <c:axId val="62825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18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3064"/>
        <c:axId val="628253456"/>
      </c:scatterChart>
      <c:valAx>
        <c:axId val="6282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3456"/>
        <c:crosses val="autoZero"/>
        <c:crossBetween val="midCat"/>
      </c:valAx>
      <c:valAx>
        <c:axId val="62825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306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4240"/>
        <c:axId val="628254632"/>
      </c:scatterChart>
      <c:valAx>
        <c:axId val="6282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4632"/>
        <c:crosses val="autoZero"/>
        <c:crossBetween val="midCat"/>
      </c:valAx>
      <c:valAx>
        <c:axId val="62825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424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5416"/>
        <c:axId val="628255808"/>
      </c:scatterChart>
      <c:valAx>
        <c:axId val="6282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5808"/>
        <c:crosses val="autoZero"/>
        <c:crossBetween val="midCat"/>
      </c:valAx>
      <c:valAx>
        <c:axId val="62825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5541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07560"/>
        <c:axId val="633607952"/>
      </c:scatterChart>
      <c:valAx>
        <c:axId val="6336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07952"/>
        <c:crosses val="autoZero"/>
        <c:crossBetween val="midCat"/>
      </c:valAx>
      <c:valAx>
        <c:axId val="63360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075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08736"/>
        <c:axId val="633609128"/>
      </c:scatterChart>
      <c:valAx>
        <c:axId val="6336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09128"/>
        <c:crosses val="autoZero"/>
        <c:crossBetween val="midCat"/>
      </c:valAx>
      <c:valAx>
        <c:axId val="63360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0873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09912"/>
        <c:axId val="633610304"/>
      </c:scatterChart>
      <c:valAx>
        <c:axId val="63360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10304"/>
        <c:crosses val="autoZero"/>
        <c:crossBetween val="midCat"/>
      </c:valAx>
      <c:valAx>
        <c:axId val="6336103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36099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33611088"/>
        <c:axId val="633611480"/>
      </c:lineChart>
      <c:catAx>
        <c:axId val="633611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33611480"/>
        <c:crosses val="autoZero"/>
        <c:auto val="1"/>
        <c:lblAlgn val="ctr"/>
        <c:lblOffset val="100"/>
        <c:noMultiLvlLbl val="1"/>
      </c:catAx>
      <c:valAx>
        <c:axId val="63361148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33611088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0893560"/>
        <c:axId val="490525920"/>
      </c:barChart>
      <c:catAx>
        <c:axId val="63089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490525920"/>
        <c:crosses val="autoZero"/>
        <c:auto val="1"/>
        <c:lblAlgn val="ctr"/>
        <c:lblOffset val="100"/>
        <c:noMultiLvlLbl val="1"/>
      </c:catAx>
      <c:valAx>
        <c:axId val="4905259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308935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633613832"/>
        <c:axId val="633614224"/>
      </c:lineChart>
      <c:dateAx>
        <c:axId val="63361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33614224"/>
        <c:crosses val="autoZero"/>
        <c:auto val="1"/>
        <c:lblOffset val="100"/>
        <c:baseTimeUnit val="months"/>
      </c:dateAx>
      <c:valAx>
        <c:axId val="633614224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633613832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13048"/>
        <c:axId val="633612656"/>
      </c:scatterChart>
      <c:valAx>
        <c:axId val="63361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33612656"/>
        <c:crosses val="autoZero"/>
        <c:crossBetween val="midCat"/>
      </c:valAx>
      <c:valAx>
        <c:axId val="6336126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33613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41304"/>
        <c:axId val="628241696"/>
      </c:barChart>
      <c:catAx>
        <c:axId val="628241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28241696"/>
        <c:crosses val="autoZero"/>
        <c:auto val="1"/>
        <c:lblAlgn val="ctr"/>
        <c:lblOffset val="100"/>
        <c:noMultiLvlLbl val="1"/>
      </c:catAx>
      <c:valAx>
        <c:axId val="628241696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28241304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4048"/>
        <c:axId val="628244440"/>
      </c:scatterChart>
      <c:valAx>
        <c:axId val="62824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4440"/>
        <c:crosses val="autoZero"/>
        <c:crossBetween val="midCat"/>
      </c:valAx>
      <c:valAx>
        <c:axId val="62824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404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5224"/>
        <c:axId val="628245616"/>
      </c:scatterChart>
      <c:valAx>
        <c:axId val="62824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5616"/>
        <c:crosses val="autoZero"/>
        <c:crossBetween val="midCat"/>
      </c:valAx>
      <c:valAx>
        <c:axId val="62824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522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3656"/>
        <c:axId val="628243264"/>
      </c:scatterChart>
      <c:valAx>
        <c:axId val="62824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3264"/>
        <c:crosses val="autoZero"/>
        <c:crossBetween val="midCat"/>
      </c:valAx>
      <c:valAx>
        <c:axId val="62824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36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6400"/>
        <c:axId val="628242480"/>
      </c:scatterChart>
      <c:valAx>
        <c:axId val="6282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2480"/>
        <c:crosses val="autoZero"/>
        <c:crossBetween val="midCat"/>
      </c:valAx>
      <c:valAx>
        <c:axId val="62824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64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7184"/>
        <c:axId val="628247576"/>
      </c:scatterChart>
      <c:valAx>
        <c:axId val="6282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7576"/>
        <c:crosses val="autoZero"/>
        <c:crossBetween val="midCat"/>
      </c:valAx>
      <c:valAx>
        <c:axId val="62824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71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48360"/>
        <c:axId val="628248752"/>
      </c:scatterChart>
      <c:valAx>
        <c:axId val="62824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8752"/>
        <c:crosses val="autoZero"/>
        <c:crossBetween val="midCat"/>
      </c:valAx>
      <c:valAx>
        <c:axId val="62824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82483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</xdr:rowOff>
        </xdr:from>
        <xdr:to>
          <xdr:col>23</xdr:col>
          <xdr:colOff>762000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G68"/>
  <sheetViews>
    <sheetView topLeftCell="A23" zoomScaleNormal="100" workbookViewId="0">
      <selection activeCell="I9" sqref="I9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5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Normal="100" workbookViewId="0">
      <pane xSplit="3" ySplit="2" topLeftCell="D31" activePane="bottomRight" state="frozen"/>
      <selection pane="topRight" activeCell="D1" sqref="D1"/>
      <selection pane="bottomLeft" activeCell="A3" sqref="A3"/>
      <selection pane="bottomRight" activeCell="F60" sqref="F60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19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v>1.2915843800957054</v>
      </c>
      <c r="E20" s="54">
        <f>(dw!K27/1000000)*$D20</f>
        <v>1.0869496256664822E-8</v>
      </c>
      <c r="F20" s="54">
        <f>(dw!L27/1000000)*$D20</f>
        <v>1.3249072571021746E-8</v>
      </c>
      <c r="G20" s="54">
        <f>(dw!M27/1000000)*$D20</f>
        <v>1.5499012561148464E-7</v>
      </c>
      <c r="H20" s="54">
        <f>(dw!N27/1000000)*$D20</f>
        <v>0</v>
      </c>
      <c r="I20" s="54">
        <f>(dw!O27/1000000)*$D20</f>
        <v>0</v>
      </c>
      <c r="J20" s="54">
        <f>(dw!P27/1000000)*$D20</f>
        <v>1.1546764358055606E-6</v>
      </c>
      <c r="K20" s="54">
        <f>(dw!Q27/1000000)*$D20</f>
        <v>0</v>
      </c>
      <c r="L20" s="54">
        <f>(dw!R27/1000000)*$D20</f>
        <v>6.616786779230298E-7</v>
      </c>
      <c r="M20" s="54">
        <f>(dw!S27/1000000)*$D20</f>
        <v>3.5066515919598407E-7</v>
      </c>
      <c r="N20" s="54">
        <f>(dw!T27/1000000)*$D20</f>
        <v>1.0469582985055787E-6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1.2037566422491976E-6</v>
      </c>
      <c r="S20" s="54">
        <f>(dw!Y27/1000000)*$D20</f>
        <v>5.832795060512206E-8</v>
      </c>
      <c r="T20" s="54">
        <f>(dw!Z27/1000000)*$D20</f>
        <v>3.0043544265406201E-8</v>
      </c>
      <c r="U20" s="54">
        <f>(dw!AA27/1000000)*$D20</f>
        <v>1.937376570143558E-8</v>
      </c>
      <c r="V20" s="54">
        <f t="shared" si="1"/>
        <v>4.685215402989051E-6</v>
      </c>
      <c r="W20" s="54">
        <f>(dw!AC27/1000000)*$D20</f>
        <v>1.7910869443917123E-7</v>
      </c>
      <c r="X20" s="54">
        <f>(dw!AD27/1000000)*$D20</f>
        <v>3.2139785714301529E-6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v>1.2484455919255908</v>
      </c>
      <c r="E21" s="54">
        <f>(dw!K28/1000000)*$D21</f>
        <v>1.5782349794886549E-8</v>
      </c>
      <c r="F21" s="54">
        <f>(dw!L28/1000000)*$D21</f>
        <v>1.6423301761781147E-8</v>
      </c>
      <c r="G21" s="54">
        <f>(dw!M28/1000000)*$D21</f>
        <v>1.6826549687973114E-8</v>
      </c>
      <c r="H21" s="54">
        <f>(dw!N28/1000000)*$D21</f>
        <v>0</v>
      </c>
      <c r="I21" s="54">
        <f>(dw!O28/1000000)*$D21</f>
        <v>0</v>
      </c>
      <c r="J21" s="54">
        <f>(dw!P28/1000000)*$D21</f>
        <v>2.4968911838511818E-7</v>
      </c>
      <c r="K21" s="54">
        <f>(dw!Q28/1000000)*$D21</f>
        <v>0</v>
      </c>
      <c r="L21" s="54">
        <f>(dw!R28/1000000)*$D21</f>
        <v>2.3876521945576925E-7</v>
      </c>
      <c r="M21" s="54">
        <f>(dw!S28/1000000)*$D21</f>
        <v>1.4232279747951734E-7</v>
      </c>
      <c r="N21" s="54">
        <f>(dw!T28/1000000)*$D21</f>
        <v>2.1790369361469262E-7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3.5523895095446727E-7</v>
      </c>
      <c r="S21" s="54">
        <f>(dw!Y28/1000000)*$D21</f>
        <v>4.4457147528470297E-8</v>
      </c>
      <c r="T21" s="54">
        <f>(dw!Z28/1000000)*$D21</f>
        <v>3.0462072442984416E-8</v>
      </c>
      <c r="U21" s="54">
        <f>(dw!AA28/1000000)*$D21</f>
        <v>0</v>
      </c>
      <c r="V21" s="54">
        <f t="shared" si="1"/>
        <v>1.3278712011056602E-6</v>
      </c>
      <c r="W21" s="54">
        <f>(dw!AC28/1000000)*$D21</f>
        <v>4.9032201244640803E-8</v>
      </c>
      <c r="X21" s="54">
        <f>(dw!AD28/1000000)*$D21</f>
        <v>8.4868082893509731E-7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v>0.18008381810847973</v>
      </c>
      <c r="E22" s="54">
        <f>(dw!K29/1000000)*$D22</f>
        <v>2.1970225809234527E-9</v>
      </c>
      <c r="F22" s="54">
        <f>(dw!L29/1000000)*$D22</f>
        <v>3.323266779373885E-9</v>
      </c>
      <c r="G22" s="54">
        <f>(dw!M29/1000000)*$D22</f>
        <v>4.2607831364466304E-9</v>
      </c>
      <c r="H22" s="54">
        <f>(dw!N29/1000000)*$D22</f>
        <v>0</v>
      </c>
      <c r="I22" s="54">
        <f>(dw!O29/1000000)*$D22</f>
        <v>0</v>
      </c>
      <c r="J22" s="54">
        <f>(dw!P29/1000000)*$D22</f>
        <v>1.9172515644628428E-7</v>
      </c>
      <c r="K22" s="54">
        <f>(dw!Q29/1000000)*$D22</f>
        <v>0</v>
      </c>
      <c r="L22" s="54">
        <f>(dw!R29/1000000)*$D22</f>
        <v>1.5172962094729959E-7</v>
      </c>
      <c r="M22" s="54">
        <f>(dw!S29/1000000)*$D22</f>
        <v>6.3848717710361479E-8</v>
      </c>
      <c r="N22" s="54">
        <f>(dw!T29/1000000)*$D22</f>
        <v>1.1082358166395842E-7</v>
      </c>
      <c r="O22" s="54">
        <f>(dw!U29/1000000)*$D22</f>
        <v>0</v>
      </c>
      <c r="P22" s="54">
        <f>(dw!V29/1000000)*$D22</f>
        <v>0</v>
      </c>
      <c r="Q22" s="54">
        <f>(dw!W29/1000000)*$D22</f>
        <v>6.3846916872180403E-9</v>
      </c>
      <c r="R22" s="54">
        <f>(dw!X29/1000000)*$D22</f>
        <v>2.0267777142508568E-7</v>
      </c>
      <c r="S22" s="54">
        <f>(dw!Y29/1000000)*$D22</f>
        <v>1.0001855257744965E-8</v>
      </c>
      <c r="T22" s="54">
        <f>(dw!Z29/1000000)*$D22</f>
        <v>2.6749650341833575E-9</v>
      </c>
      <c r="U22" s="54">
        <f>(dw!AA29/1000000)*$D22</f>
        <v>0</v>
      </c>
      <c r="V22" s="54">
        <f t="shared" si="1"/>
        <v>7.4326274098166173E-7</v>
      </c>
      <c r="W22" s="54">
        <f>(dw!AC29/1000000)*$D22</f>
        <v>9.7810724967439673E-9</v>
      </c>
      <c r="X22" s="54">
        <f>(dw!AD29/1000000)*$D22</f>
        <v>5.2451176845512196E-7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v>2.5770409310996496</v>
      </c>
      <c r="E23" s="54">
        <f>(dw!K30/1000000)*$D23</f>
        <v>3.1439899359415727E-8</v>
      </c>
      <c r="F23" s="54">
        <f>(dw!L30/1000000)*$D23</f>
        <v>4.8975374375083289E-8</v>
      </c>
      <c r="G23" s="54">
        <f>(dw!M30/1000000)*$D23</f>
        <v>2.200792955159101E-8</v>
      </c>
      <c r="H23" s="54">
        <f>(dw!N30/1000000)*$D23</f>
        <v>0</v>
      </c>
      <c r="I23" s="54">
        <f>(dw!O30/1000000)*$D23</f>
        <v>0</v>
      </c>
      <c r="J23" s="54">
        <f>(dw!P30/1000000)*$D23</f>
        <v>2.8722409697571145E-6</v>
      </c>
      <c r="K23" s="54">
        <f>(dw!Q30/1000000)*$D23</f>
        <v>0</v>
      </c>
      <c r="L23" s="54">
        <f>(dw!R30/1000000)*$D23</f>
        <v>2.1351814930533038E-6</v>
      </c>
      <c r="M23" s="54">
        <f>(dw!S30/1000000)*$D23</f>
        <v>1.0707605068719045E-6</v>
      </c>
      <c r="N23" s="54">
        <f>(dw!T30/1000000)*$D23</f>
        <v>2.0232348350063348E-6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3.4750984629329802E-6</v>
      </c>
      <c r="S23" s="54">
        <f>(dw!Y30/1000000)*$D23</f>
        <v>2.8659272194759206E-7</v>
      </c>
      <c r="T23" s="54">
        <f>(dw!Z30/1000000)*$D23</f>
        <v>7.5893855420884681E-7</v>
      </c>
      <c r="U23" s="54">
        <f>(dw!AA30/1000000)*$D23</f>
        <v>0</v>
      </c>
      <c r="V23" s="54">
        <f t="shared" si="1"/>
        <v>1.2724470747064167E-5</v>
      </c>
      <c r="W23" s="54">
        <f>(dw!AC30/1000000)*$D23</f>
        <v>1.0242320328609004E-7</v>
      </c>
      <c r="X23" s="54">
        <f>(dw!AD30/1000000)*$D23</f>
        <v>8.1014178046886571E-6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v>1.2345949056388164</v>
      </c>
      <c r="E24" s="54">
        <f>(dw!K31/1000000)*$D24</f>
        <v>4.4939254565252914E-7</v>
      </c>
      <c r="F24" s="54">
        <f>(dw!L31/1000000)*$D24</f>
        <v>7.3334937394945679E-7</v>
      </c>
      <c r="G24" s="54">
        <f>(dw!M31/1000000)*$D24</f>
        <v>1.3154040805924995E-6</v>
      </c>
      <c r="H24" s="54">
        <f>(dw!N31/1000000)*$D24</f>
        <v>0</v>
      </c>
      <c r="I24" s="54">
        <f>(dw!O31/1000000)*$D24</f>
        <v>0</v>
      </c>
      <c r="J24" s="54">
        <f>(dw!P31/1000000)*$D24</f>
        <v>2.0155996429459315E-5</v>
      </c>
      <c r="K24" s="54">
        <f>(dw!Q31/1000000)*$D24</f>
        <v>0</v>
      </c>
      <c r="L24" s="54">
        <f>(dw!R31/1000000)*$D24</f>
        <v>1.5401386258608388E-5</v>
      </c>
      <c r="M24" s="54">
        <f>(dw!S31/1000000)*$D24</f>
        <v>6.5662979462070243E-6</v>
      </c>
      <c r="N24" s="54">
        <f>(dw!T31/1000000)*$D24</f>
        <v>1.6839874512913456E-5</v>
      </c>
      <c r="O24" s="54">
        <f>(dw!U31/1000000)*$D24</f>
        <v>0</v>
      </c>
      <c r="P24" s="54">
        <f>(dw!V31/1000000)*$D24</f>
        <v>0</v>
      </c>
      <c r="Q24" s="54">
        <f>(dw!W31/1000000)*$D24</f>
        <v>1.3580543962026981E-7</v>
      </c>
      <c r="R24" s="54">
        <f>(dw!X31/1000000)*$D24</f>
        <v>2.1314046450948525E-5</v>
      </c>
      <c r="S24" s="54">
        <f>(dw!Y31/1000000)*$D24</f>
        <v>9.5063807734188866E-7</v>
      </c>
      <c r="T24" s="54">
        <f>(dw!Z31/1000000)*$D24</f>
        <v>2.241407051187271E-6</v>
      </c>
      <c r="U24" s="54">
        <f>(dw!AA31/1000000)*$D24</f>
        <v>2.7161087924053962E-7</v>
      </c>
      <c r="V24" s="54">
        <f t="shared" si="1"/>
        <v>8.596779272686035E-5</v>
      </c>
      <c r="W24" s="54">
        <f>(dw!AC31/1000000)*$D24</f>
        <v>2.4981460001944858E-6</v>
      </c>
      <c r="X24" s="54">
        <f>(dw!AD31/1000000)*$D24</f>
        <v>5.9099360586808457E-5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v>0.12620805095823787</v>
      </c>
      <c r="E25" s="54">
        <f>(dw!K32/1000000)*$D25</f>
        <v>1.7473504655168032E-8</v>
      </c>
      <c r="F25" s="54">
        <f>(dw!L32/1000000)*$D25</f>
        <v>3.3010220560330949E-8</v>
      </c>
      <c r="G25" s="54">
        <f>(dw!M32/1000000)*$D25</f>
        <v>6.8833870992622927E-8</v>
      </c>
      <c r="H25" s="54">
        <f>(dw!N32/1000000)*$D25</f>
        <v>9.0257687642783789E-9</v>
      </c>
      <c r="I25" s="54">
        <f>(dw!O32/1000000)*$D25</f>
        <v>0</v>
      </c>
      <c r="J25" s="54">
        <f>(dw!P32/1000000)*$D25</f>
        <v>1.0429833331188777E-6</v>
      </c>
      <c r="K25" s="54">
        <f>(dw!Q32/1000000)*$D25</f>
        <v>1.1982192357975105E-7</v>
      </c>
      <c r="L25" s="54">
        <f>(dw!R32/1000000)*$D25</f>
        <v>6.7968815769744974E-7</v>
      </c>
      <c r="M25" s="54">
        <f>(dw!S32/1000000)*$D25</f>
        <v>4.1459344739781142E-7</v>
      </c>
      <c r="N25" s="54">
        <f>(dw!T32/1000000)*$D25</f>
        <v>5.9191575899413556E-7</v>
      </c>
      <c r="O25" s="54">
        <f>(dw!U32/1000000)*$D25</f>
        <v>8.3335176047724471E-9</v>
      </c>
      <c r="P25" s="54">
        <f>(dw!V32/1000000)*$D25</f>
        <v>3.9124495797053734E-9</v>
      </c>
      <c r="Q25" s="54">
        <f>(dw!W32/1000000)*$D25</f>
        <v>1.5447865437288314E-9</v>
      </c>
      <c r="R25" s="54">
        <f>(dw!X32/1000000)*$D25</f>
        <v>9.1324145673380913E-7</v>
      </c>
      <c r="S25" s="54">
        <f>(dw!Y32/1000000)*$D25</f>
        <v>3.8720630033987383E-8</v>
      </c>
      <c r="T25" s="54">
        <f>(dw!Z32/1000000)*$D25</f>
        <v>6.1268304136321172E-8</v>
      </c>
      <c r="U25" s="54">
        <f>(dw!AA32/1000000)*$D25</f>
        <v>0</v>
      </c>
      <c r="V25" s="54">
        <f t="shared" si="1"/>
        <v>3.8707544530847924E-6</v>
      </c>
      <c r="W25" s="54">
        <f>(dw!AC32/1000000)*$D25</f>
        <v>1.2834336497240031E-7</v>
      </c>
      <c r="X25" s="54">
        <f>(dw!AD32/1000000)*$D25</f>
        <v>2.8627933745162321E-6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v>2.3229471961665515</v>
      </c>
      <c r="E26" s="54">
        <f>(dw!K33/1000000)*$D26</f>
        <v>1.752663659507663E-6</v>
      </c>
      <c r="F26" s="54">
        <f>(dw!L33/1000000)*$D26</f>
        <v>1.9628903807607361E-6</v>
      </c>
      <c r="G26" s="54">
        <f>(dw!M33/1000000)*$D26</f>
        <v>2.7875366353998618E-6</v>
      </c>
      <c r="H26" s="54">
        <f>(dw!N33/1000000)*$D26</f>
        <v>2.1951851003773912E-6</v>
      </c>
      <c r="I26" s="54">
        <f>(dw!O33/1000000)*$D26</f>
        <v>0</v>
      </c>
      <c r="J26" s="54">
        <f>(dw!P33/1000000)*$D26</f>
        <v>6.1093511259180315E-5</v>
      </c>
      <c r="K26" s="54">
        <f>(dw!Q33/1000000)*$D26</f>
        <v>4.7504270161605975E-6</v>
      </c>
      <c r="L26" s="54">
        <f>(dw!R33/1000000)*$D26</f>
        <v>1.9398932035186873E-5</v>
      </c>
      <c r="M26" s="54">
        <f>(dw!S33/1000000)*$D26</f>
        <v>1.9280461728182379E-5</v>
      </c>
      <c r="N26" s="54">
        <f>(dw!T33/1000000)*$D26</f>
        <v>2.5552419157832065E-5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5.9119006142438731E-5</v>
      </c>
      <c r="S26" s="54">
        <f>(dw!Y33/1000000)*$D26</f>
        <v>5.110483831566414E-7</v>
      </c>
      <c r="T26" s="54">
        <f>(dw!Z33/1000000)*$D26</f>
        <v>9.1524119528962117E-6</v>
      </c>
      <c r="U26" s="54">
        <f>(dw!AA33/1000000)*$D26</f>
        <v>0</v>
      </c>
      <c r="V26" s="54">
        <f t="shared" si="1"/>
        <v>2.0280606643491885E-4</v>
      </c>
      <c r="W26" s="54">
        <f>(dw!AC33/1000000)*$D26</f>
        <v>8.6982757760456513E-6</v>
      </c>
      <c r="X26" s="54">
        <f>(dw!AD33/1000000)*$D26</f>
        <v>1.300757511965422E-4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v>1.866863381862262</v>
      </c>
      <c r="E27" s="54">
        <f>(dw!K34/1000000)*$D27</f>
        <v>9.5583405151347813E-7</v>
      </c>
      <c r="F27" s="54">
        <f>(dw!L34/1000000)*$D27</f>
        <v>8.4680923001272202E-7</v>
      </c>
      <c r="G27" s="54">
        <f>(dw!M34/1000000)*$D27</f>
        <v>6.3473354983316911E-7</v>
      </c>
      <c r="H27" s="54">
        <f>(dw!N34/1000000)*$D27</f>
        <v>0</v>
      </c>
      <c r="I27" s="54">
        <f>(dw!O34/1000000)*$D27</f>
        <v>0</v>
      </c>
      <c r="J27" s="54">
        <f>(dw!P34/1000000)*$D27</f>
        <v>3.644304007733322E-5</v>
      </c>
      <c r="K27" s="54">
        <f>(dw!Q34/1000000)*$D27</f>
        <v>1.7819210979875288E-6</v>
      </c>
      <c r="L27" s="54">
        <f>(dw!R34/1000000)*$D27</f>
        <v>1.265173313888055E-5</v>
      </c>
      <c r="M27" s="54">
        <f>(dw!S34/1000000)*$D27</f>
        <v>9.035618768213348E-6</v>
      </c>
      <c r="N27" s="54">
        <f>(dw!T34/1000000)*$D27</f>
        <v>1.584033579510129E-5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5.8274140464830507E-5</v>
      </c>
      <c r="S27" s="54">
        <f>(dw!Y34/1000000)*$D27</f>
        <v>4.5738152855625413E-7</v>
      </c>
      <c r="T27" s="54">
        <f>(dw!Z34/1000000)*$D27</f>
        <v>1.5225390997115863E-6</v>
      </c>
      <c r="U27" s="54">
        <f>(dw!AA34/1000000)*$D27</f>
        <v>0</v>
      </c>
      <c r="V27" s="54">
        <f t="shared" si="1"/>
        <v>1.3666216570398608E-4</v>
      </c>
      <c r="W27" s="54">
        <f>(dw!AC34/1000000)*$D27</f>
        <v>2.4373768313593695E-6</v>
      </c>
      <c r="X27" s="54">
        <f>(dw!AD34/1000000)*$D27</f>
        <v>7.5752648877515944E-5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v>0.7</v>
      </c>
      <c r="D28" s="28">
        <v>0.7</v>
      </c>
      <c r="E28" s="54">
        <f>(dw!K35/1000000)*$D28</f>
        <v>1.1644606101823519E-6</v>
      </c>
      <c r="F28" s="54">
        <f>(dw!L35/1000000)*$D28</f>
        <v>1.4587935537764399E-6</v>
      </c>
      <c r="G28" s="54">
        <f>(dw!M35/1000000)*$D28</f>
        <v>1.0439442330229638E-6</v>
      </c>
      <c r="H28" s="54">
        <f>(dw!N35/1000000)*$D28</f>
        <v>5.1921861856499387E-6</v>
      </c>
      <c r="I28" s="54">
        <f>(dw!O35/1000000)*$D28</f>
        <v>0</v>
      </c>
      <c r="J28" s="54">
        <f>(dw!P35/1000000)*$D28</f>
        <v>6.763190880513655E-6</v>
      </c>
      <c r="K28" s="54">
        <f>(dw!Q35/1000000)*$D28</f>
        <v>0</v>
      </c>
      <c r="L28" s="54">
        <f>(dw!R35/1000000)*$D28</f>
        <v>5.5276747772282677E-6</v>
      </c>
      <c r="M28" s="54">
        <f>(dw!S35/1000000)*$D28</f>
        <v>5.8703957524137591E-6</v>
      </c>
      <c r="N28" s="54">
        <f>(dw!T35/1000000)*$D28</f>
        <v>4.1435963684651549E-6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1.5614670342903799E-5</v>
      </c>
      <c r="S28" s="54">
        <f>(dw!Y35/1000000)*$D28</f>
        <v>1.4699999999999998E-7</v>
      </c>
      <c r="T28" s="54">
        <f>(dw!Z35/1000000)*$D28</f>
        <v>8.0397850950284007E-7</v>
      </c>
      <c r="U28" s="54">
        <f>(dw!AA35/1000000)*$D28</f>
        <v>0</v>
      </c>
      <c r="V28" s="54">
        <f t="shared" si="1"/>
        <v>4.7729891213659176E-5</v>
      </c>
      <c r="W28" s="54">
        <f>(dw!AC35/1000000)*$D28</f>
        <v>8.8593845826316939E-6</v>
      </c>
      <c r="X28" s="54">
        <f>(dw!AD35/1000000)*$D28</f>
        <v>2.2304857778620837E-5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v>0.68000000000000116</v>
      </c>
      <c r="E29" s="54">
        <f>(dw!K36/1000000)*$D29</f>
        <v>3.2640000000000054E-7</v>
      </c>
      <c r="F29" s="54">
        <f>(dw!L36/1000000)*$D29</f>
        <v>5.0666800000000087E-7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1.3896831191716443E-6</v>
      </c>
      <c r="K29" s="54">
        <f>(dw!Q36/1000000)*$D29</f>
        <v>8.9122964404835319E-7</v>
      </c>
      <c r="L29" s="54">
        <f>(dw!R36/1000000)*$D29</f>
        <v>8.6840667376206663E-7</v>
      </c>
      <c r="M29" s="54">
        <f>(dw!S36/1000000)*$D29</f>
        <v>1.3036007665500407E-6</v>
      </c>
      <c r="N29" s="54">
        <f>(dw!T36/1000000)*$D29</f>
        <v>9.2033605250696512E-7</v>
      </c>
      <c r="O29" s="54">
        <f>(dw!U36/1000000)*$D29</f>
        <v>0</v>
      </c>
      <c r="P29" s="54">
        <f>(dw!V36/1000000)*$D29</f>
        <v>0</v>
      </c>
      <c r="Q29" s="54">
        <f>(dw!W36/1000000)*$D29</f>
        <v>3.4012310252655102E-7</v>
      </c>
      <c r="R29" s="54">
        <f>(dw!X36/1000000)*$D29</f>
        <v>2.6652105778759147E-6</v>
      </c>
      <c r="S29" s="54">
        <f>(dw!Y36/1000000)*$D29</f>
        <v>4.1385447844806413E-7</v>
      </c>
      <c r="T29" s="54">
        <f>(dw!Z36/1000000)*$D29</f>
        <v>2.6928330569781127E-7</v>
      </c>
      <c r="U29" s="54">
        <f>(dw!AA36/1000000)*$D29</f>
        <v>2.1873396897958659E-6</v>
      </c>
      <c r="V29" s="54">
        <f t="shared" si="1"/>
        <v>8.6634429740125092E-6</v>
      </c>
      <c r="W29" s="54">
        <f>(dw!AC36/1000000)*$D29</f>
        <v>8.3306800000000136E-7</v>
      </c>
      <c r="X29" s="54">
        <f>(dw!AD36/1000000)*$D29</f>
        <v>5.7133793585656207E-6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v>2.2799999999999989</v>
      </c>
      <c r="E30" s="54">
        <f>(dw!K37/1000000)*$D30</f>
        <v>3.4199999999999986E-6</v>
      </c>
      <c r="F30" s="54">
        <f>(dw!L37/1000000)*$D30</f>
        <v>2.7359999999999985E-6</v>
      </c>
      <c r="G30" s="54">
        <f>(dw!M37/1000000)*$D30</f>
        <v>4.1301984443067603E-6</v>
      </c>
      <c r="H30" s="54">
        <f>(dw!N37/1000000)*$D30</f>
        <v>0</v>
      </c>
      <c r="I30" s="54">
        <f>(dw!O37/1000000)*$D30</f>
        <v>0</v>
      </c>
      <c r="J30" s="54">
        <f>(dw!P37/1000000)*$D30</f>
        <v>7.4460539755864694E-5</v>
      </c>
      <c r="K30" s="54">
        <f>(dw!Q37/1000000)*$D30</f>
        <v>0</v>
      </c>
      <c r="L30" s="54">
        <f>(dw!R37/1000000)*$D30</f>
        <v>2.3830221344862588E-5</v>
      </c>
      <c r="M30" s="54">
        <f>(dw!S37/1000000)*$D30</f>
        <v>5.5625305972447496E-5</v>
      </c>
      <c r="N30" s="54">
        <f>(dw!T37/1000000)*$D30</f>
        <v>2.5572131753688277E-5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7.7365491262203052E-5</v>
      </c>
      <c r="S30" s="54">
        <f>(dw!Y37/1000000)*$D30</f>
        <v>4.9019999999999977E-7</v>
      </c>
      <c r="T30" s="54">
        <f>(dw!Z37/1000000)*$D30</f>
        <v>7.2472975107390131E-6</v>
      </c>
      <c r="U30" s="54">
        <f>(dw!AA37/1000000)*$D30</f>
        <v>0</v>
      </c>
      <c r="V30" s="54">
        <f t="shared" si="1"/>
        <v>2.7487738604411186E-4</v>
      </c>
      <c r="W30" s="54">
        <f>(dw!AC37/1000000)*$D30</f>
        <v>1.0286198444306756E-5</v>
      </c>
      <c r="X30" s="54">
        <f>(dw!AD37/1000000)*$D30</f>
        <v>1.7948819882686301E-4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v>0.49000000000000093</v>
      </c>
      <c r="E31" s="54">
        <f>(dw!K38/1000000)*$D31</f>
        <v>8.5579433849490779E-9</v>
      </c>
      <c r="F31" s="54">
        <f>(dw!L38/1000000)*$D31</f>
        <v>1.6924600000000036E-8</v>
      </c>
      <c r="G31" s="54">
        <f>(dw!M38/1000000)*$D31</f>
        <v>1.060080164917748E-8</v>
      </c>
      <c r="H31" s="54">
        <f>(dw!N38/1000000)*$D31</f>
        <v>0</v>
      </c>
      <c r="I31" s="54">
        <f>(dw!O38/1000000)*$D31</f>
        <v>0</v>
      </c>
      <c r="J31" s="54">
        <f>(dw!P38/1000000)*$D31</f>
        <v>1.8022056241020756E-7</v>
      </c>
      <c r="K31" s="54">
        <f>(dw!Q38/1000000)*$D31</f>
        <v>0</v>
      </c>
      <c r="L31" s="54">
        <f>(dw!R38/1000000)*$D31</f>
        <v>0</v>
      </c>
      <c r="M31" s="54">
        <f>(dw!S38/1000000)*$D31</f>
        <v>1.1538667820782215E-7</v>
      </c>
      <c r="N31" s="54">
        <f>(dw!T38/1000000)*$D31</f>
        <v>9.8000000000000184E-7</v>
      </c>
      <c r="O31" s="54">
        <f>(dw!U38/1000000)*$D31</f>
        <v>0</v>
      </c>
      <c r="P31" s="54">
        <f>(dw!V38/1000000)*$D31</f>
        <v>4.5329900000000092E-9</v>
      </c>
      <c r="Q31" s="54">
        <f>(dw!W38/1000000)*$D31</f>
        <v>0</v>
      </c>
      <c r="R31" s="54">
        <f>(dw!X38/1000000)*$D31</f>
        <v>1.3457480937301875E-7</v>
      </c>
      <c r="S31" s="54">
        <f>(dw!Y38/1000000)*$D31</f>
        <v>1.5925000000000032E-7</v>
      </c>
      <c r="T31" s="54">
        <f>(dw!Z38/1000000)*$D31</f>
        <v>0</v>
      </c>
      <c r="U31" s="54">
        <f>(dw!AA38/1000000)*$D31</f>
        <v>0</v>
      </c>
      <c r="V31" s="54">
        <f t="shared" si="1"/>
        <v>1.6055153950251774E-6</v>
      </c>
      <c r="W31" s="54">
        <f>(dw!AC38/1000000)*$D31</f>
        <v>3.6083345034126587E-8</v>
      </c>
      <c r="X31" s="54">
        <f>(dw!AD38/1000000)*$D31</f>
        <v>1.2756072406180331E-6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v>2.7500000000000018</v>
      </c>
      <c r="E32" s="54">
        <f>(dw!K39/1000000)*$D32</f>
        <v>2.3925000000000017E-6</v>
      </c>
      <c r="F32" s="54">
        <f>(dw!L39/1000000)*$D32</f>
        <v>3.8070671257654777E-6</v>
      </c>
      <c r="G32" s="54">
        <f>(dw!M39/1000000)*$D32</f>
        <v>3.3000000000000019E-6</v>
      </c>
      <c r="H32" s="54">
        <f>(dw!N39/1000000)*$D32</f>
        <v>7.1500000000000052E-6</v>
      </c>
      <c r="I32" s="54">
        <f>(dw!O39/1000000)*$D32</f>
        <v>0</v>
      </c>
      <c r="J32" s="54">
        <f>(dw!P39/1000000)*$D32</f>
        <v>1.1287485508869439E-4</v>
      </c>
      <c r="K32" s="54">
        <f>(dw!Q39/1000000)*$D32</f>
        <v>0</v>
      </c>
      <c r="L32" s="54">
        <f>(dw!R39/1000000)*$D32</f>
        <v>2.4283891919552471E-5</v>
      </c>
      <c r="M32" s="54">
        <f>(dw!S39/1000000)*$D32</f>
        <v>2.5991205645942612E-5</v>
      </c>
      <c r="N32" s="54">
        <f>(dw!T39/1000000)*$D32</f>
        <v>4.595367898041116E-5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2.7902757696554419E-4</v>
      </c>
      <c r="S32" s="54">
        <f>(dw!Y39/1000000)*$D32</f>
        <v>4.9500000000000034E-7</v>
      </c>
      <c r="T32" s="54">
        <f>(dw!Z39/1000000)*$D32</f>
        <v>7.2524104924312022E-5</v>
      </c>
      <c r="U32" s="54">
        <f>(dw!AA39/1000000)*$D32</f>
        <v>0</v>
      </c>
      <c r="V32" s="54">
        <f t="shared" si="1"/>
        <v>5.7779988065022228E-4</v>
      </c>
      <c r="W32" s="54">
        <f>(dw!AC39/1000000)*$D32</f>
        <v>1.6649567125765484E-5</v>
      </c>
      <c r="X32" s="54">
        <f>(dw!AD39/1000000)*$D32</f>
        <v>2.0910363163460067E-4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v>2.1999999999999993</v>
      </c>
      <c r="E33" s="54">
        <f>(dw!K40/1000000)*$D33</f>
        <v>7.6999999999999972E-7</v>
      </c>
      <c r="F33" s="54">
        <f>(dw!L40/1000000)*$D33</f>
        <v>1.6499999999999994E-6</v>
      </c>
      <c r="G33" s="54">
        <f>(dw!M40/1000000)*$D33</f>
        <v>9.4587588536490465E-7</v>
      </c>
      <c r="H33" s="54">
        <f>(dw!N40/1000000)*$D33</f>
        <v>0</v>
      </c>
      <c r="I33" s="54">
        <f>(dw!O40/1000000)*$D33</f>
        <v>0</v>
      </c>
      <c r="J33" s="54">
        <f>(dw!P40/1000000)*$D33</f>
        <v>1.4940772993290952E-5</v>
      </c>
      <c r="K33" s="54">
        <f>(dw!Q40/1000000)*$D33</f>
        <v>3.6820561888878449E-6</v>
      </c>
      <c r="L33" s="54">
        <f>(dw!R40/1000000)*$D33</f>
        <v>5.3806388119917156E-6</v>
      </c>
      <c r="M33" s="54">
        <f>(dw!S40/1000000)*$D33</f>
        <v>1.0189375131149914E-5</v>
      </c>
      <c r="N33" s="54">
        <f>(dw!T40/1000000)*$D33</f>
        <v>4.7383580988944622E-6</v>
      </c>
      <c r="O33" s="54">
        <f>(dw!U40/1000000)*$D33</f>
        <v>2.2356562984917692E-6</v>
      </c>
      <c r="P33" s="54">
        <f>(dw!V40/1000000)*$D33</f>
        <v>4.7299999999999985E-7</v>
      </c>
      <c r="Q33" s="54">
        <f>(dw!W40/1000000)*$D33</f>
        <v>0</v>
      </c>
      <c r="R33" s="54">
        <f>(dw!X40/1000000)*$D33</f>
        <v>1.4833475362413309E-5</v>
      </c>
      <c r="S33" s="54">
        <f>(dw!Y40/1000000)*$D33</f>
        <v>1.8104696590720469E-6</v>
      </c>
      <c r="T33" s="54">
        <f>(dw!Z40/1000000)*$D33</f>
        <v>1.4711590597417114E-6</v>
      </c>
      <c r="U33" s="54">
        <f>(dw!AA40/1000000)*$D33</f>
        <v>0</v>
      </c>
      <c r="V33" s="54">
        <f t="shared" si="1"/>
        <v>5.673012500191902E-5</v>
      </c>
      <c r="W33" s="54">
        <f>(dw!AC40/1000000)*$D33</f>
        <v>1.3463503541459615E-5</v>
      </c>
      <c r="X33" s="54">
        <f>(dw!AD40/1000000)*$D33</f>
        <v>1.6466743009082668E-4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v>2.77</v>
      </c>
      <c r="E34" s="54">
        <f>(dw!K41/1000000)*$D34</f>
        <v>5.6978899999999994E-7</v>
      </c>
      <c r="F34" s="54">
        <f>(dw!L41/1000000)*$D34</f>
        <v>5.6369499999999997E-7</v>
      </c>
      <c r="G34" s="54">
        <f>(dw!M41/1000000)*$D34</f>
        <v>3.2932577643869807E-8</v>
      </c>
      <c r="H34" s="54">
        <f>(dw!N41/1000000)*$D34</f>
        <v>1.2652072259919401E-7</v>
      </c>
      <c r="I34" s="54">
        <f>(dw!O41/1000000)*$D34</f>
        <v>0</v>
      </c>
      <c r="J34" s="54">
        <f>(dw!P41/1000000)*$D34</f>
        <v>1.6957205493879668E-5</v>
      </c>
      <c r="K34" s="54">
        <f>(dw!Q41/1000000)*$D34</f>
        <v>0</v>
      </c>
      <c r="L34" s="54">
        <f>(dw!R41/1000000)*$D34</f>
        <v>1.0930853655046247E-5</v>
      </c>
      <c r="M34" s="54">
        <f>(dw!S41/1000000)*$D34</f>
        <v>1.701927447425204E-5</v>
      </c>
      <c r="N34" s="54">
        <f>(dw!T41/1000000)*$D34</f>
        <v>1.1093075745066297E-5</v>
      </c>
      <c r="O34" s="54">
        <f>(dw!U41/1000000)*$D34</f>
        <v>7.806881497302333E-6</v>
      </c>
      <c r="P34" s="54">
        <f>(dw!V41/1000000)*$D34</f>
        <v>1.5387350000000001E-6</v>
      </c>
      <c r="Q34" s="54">
        <f>(dw!W41/1000000)*$D34</f>
        <v>0</v>
      </c>
      <c r="R34" s="54">
        <f>(dw!X41/1000000)*$D34</f>
        <v>3.2232528333324348E-5</v>
      </c>
      <c r="S34" s="54">
        <f>(dw!Y41/1000000)*$D34</f>
        <v>2.5874761911322544E-6</v>
      </c>
      <c r="T34" s="54">
        <f>(dw!Z41/1000000)*$D34</f>
        <v>2.0691652424469038E-6</v>
      </c>
      <c r="U34" s="54">
        <f>(dw!AA41/1000000)*$D34</f>
        <v>0</v>
      </c>
      <c r="V34" s="54">
        <f t="shared" si="1"/>
        <v>9.4182516435390831E-5</v>
      </c>
      <c r="W34" s="54">
        <f>(dw!AC41/1000000)*$D34</f>
        <v>1.2929373002430637E-6</v>
      </c>
      <c r="X34" s="54">
        <f>(dw!AD41/1000000)*$D34</f>
        <v>6.5346025865546583E-5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v>1</v>
      </c>
      <c r="D35" s="28">
        <v>1</v>
      </c>
      <c r="E35" s="54">
        <f>(dw!K42/1000000)*$D35</f>
        <v>7.4509999999999997E-7</v>
      </c>
      <c r="F35" s="54">
        <f>(dw!L42/1000000)*$D35</f>
        <v>1.4992631000000002E-6</v>
      </c>
      <c r="G35" s="54">
        <f>(dw!M42/1000000)*$D35</f>
        <v>1.3768118116566098E-6</v>
      </c>
      <c r="H35" s="54">
        <f>(dw!N42/1000000)*$D35</f>
        <v>0</v>
      </c>
      <c r="I35" s="54">
        <f>(dw!O42/1000000)*$D35</f>
        <v>0</v>
      </c>
      <c r="J35" s="54">
        <f>(dw!P42/1000000)*$D35</f>
        <v>8.0852277818119903E-6</v>
      </c>
      <c r="K35" s="54">
        <f>(dw!Q42/1000000)*$D35</f>
        <v>0</v>
      </c>
      <c r="L35" s="54">
        <f>(dw!R42/1000000)*$D35</f>
        <v>5.3564101791755906E-6</v>
      </c>
      <c r="M35" s="54">
        <f>(dw!S42/1000000)*$D35</f>
        <v>4.3817244437524699E-6</v>
      </c>
      <c r="N35" s="54">
        <f>(dw!T42/1000000)*$D35</f>
        <v>6.4250622836669599E-6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8.7923653392220298E-6</v>
      </c>
      <c r="S35" s="54">
        <f>(dw!Y42/1000000)*$D35</f>
        <v>3.0049967845573102E-6</v>
      </c>
      <c r="T35" s="54">
        <f>(dw!Z42/1000000)*$D35</f>
        <v>3.7749640436736199E-6</v>
      </c>
      <c r="U35" s="54">
        <f>(dw!AA42/1000000)*$D35</f>
        <v>0</v>
      </c>
      <c r="V35" s="54">
        <f t="shared" si="1"/>
        <v>4.3441925767516574E-5</v>
      </c>
      <c r="W35" s="54">
        <f>(dw!AC42/1000000)*$D35</f>
        <v>3.6211749116566101E-6</v>
      </c>
      <c r="X35" s="54">
        <f>(dw!AD42/1000000)*$D35</f>
        <v>2.4248424688407012E-5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v>1.0700000000000005</v>
      </c>
      <c r="E36" s="54">
        <f>(dw!K43/1000000)*$D36</f>
        <v>2.742303757609767E-7</v>
      </c>
      <c r="F36" s="54">
        <f>(dw!L43/1000000)*$D36</f>
        <v>6.7734328924030163E-8</v>
      </c>
      <c r="G36" s="54">
        <f>(dw!M43/1000000)*$D36</f>
        <v>7.9219204915079926E-7</v>
      </c>
      <c r="H36" s="54">
        <f>(dw!N43/1000000)*$D36</f>
        <v>4.2144193748811547E-7</v>
      </c>
      <c r="I36" s="54">
        <f>(dw!O43/1000000)*$D36</f>
        <v>0</v>
      </c>
      <c r="J36" s="54">
        <f>(dw!P43/1000000)*$D36</f>
        <v>1.0094886867346413E-6</v>
      </c>
      <c r="K36" s="54">
        <f>(dw!Q43/1000000)*$D36</f>
        <v>0</v>
      </c>
      <c r="L36" s="54">
        <f>(dw!R43/1000000)*$D36</f>
        <v>1.3516685885229767E-6</v>
      </c>
      <c r="M36" s="54">
        <f>(dw!S43/1000000)*$D36</f>
        <v>6.9972485478316973E-7</v>
      </c>
      <c r="N36" s="54">
        <f>(dw!T43/1000000)*$D36</f>
        <v>9.2625609731796295E-7</v>
      </c>
      <c r="O36" s="54">
        <f>(dw!U43/1000000)*$D36</f>
        <v>3.3780596622350186E-8</v>
      </c>
      <c r="P36" s="54">
        <f>(dw!V43/1000000)*$D36</f>
        <v>6.2498700000000029E-9</v>
      </c>
      <c r="Q36" s="54">
        <f>(dw!W43/1000000)*$D36</f>
        <v>5.8558960000000029E-8</v>
      </c>
      <c r="R36" s="54">
        <f>(dw!X43/1000000)*$D36</f>
        <v>2.5138680809068932E-6</v>
      </c>
      <c r="S36" s="54">
        <f>(dw!Y43/1000000)*$D36</f>
        <v>1.7718224673861834E-7</v>
      </c>
      <c r="T36" s="54">
        <f>(dw!Z43/1000000)*$D36</f>
        <v>3.6065259997755994E-6</v>
      </c>
      <c r="U36" s="54">
        <f>(dw!AA43/1000000)*$D36</f>
        <v>0</v>
      </c>
      <c r="V36" s="54">
        <f t="shared" si="1"/>
        <v>1.1840313246103783E-5</v>
      </c>
      <c r="W36" s="54">
        <f>(dw!AC43/1000000)*$D36</f>
        <v>1.5555986913239217E-6</v>
      </c>
      <c r="X36" s="54">
        <f>(dw!AD43/1000000)*$D36</f>
        <v>4.0857276539811004E-6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v>1.2939749409547348</v>
      </c>
      <c r="E37" s="54">
        <f>(dw!K44/1000000)*$D37</f>
        <v>2.0440523211067907E-7</v>
      </c>
      <c r="F37" s="54">
        <f>(dw!L44/1000000)*$D37</f>
        <v>3.2935357963066662E-7</v>
      </c>
      <c r="G37" s="54">
        <f>(dw!M44/1000000)*$D37</f>
        <v>6.4698747047736731E-7</v>
      </c>
      <c r="H37" s="54">
        <f>(dw!N44/1000000)*$D37</f>
        <v>4.4965465692692526E-7</v>
      </c>
      <c r="I37" s="54">
        <f>(dw!O44/1000000)*$D37</f>
        <v>0</v>
      </c>
      <c r="J37" s="54">
        <f>(dw!P44/1000000)*$D37</f>
        <v>1.0641466598655081E-5</v>
      </c>
      <c r="K37" s="54">
        <f>(dw!Q44/1000000)*$D37</f>
        <v>0</v>
      </c>
      <c r="L37" s="54">
        <f>(dw!R44/1000000)*$D37</f>
        <v>7.9346615679838572E-6</v>
      </c>
      <c r="M37" s="54">
        <f>(dw!S44/1000000)*$D37</f>
        <v>6.5481790778306256E-6</v>
      </c>
      <c r="N37" s="54">
        <f>(dw!T44/1000000)*$D37</f>
        <v>5.8024045176356431E-6</v>
      </c>
      <c r="O37" s="54">
        <f>(dw!U44/1000000)*$D37</f>
        <v>3.5297013531817059E-6</v>
      </c>
      <c r="P37" s="54">
        <f>(dw!V44/1000000)*$D37</f>
        <v>1.5527699291456817E-6</v>
      </c>
      <c r="Q37" s="54">
        <f>(dw!W44/1000000)*$D37</f>
        <v>0</v>
      </c>
      <c r="R37" s="54">
        <f>(dw!X44/1000000)*$D37</f>
        <v>1.6404840575833748E-5</v>
      </c>
      <c r="S37" s="54">
        <f>(dw!Y44/1000000)*$D37</f>
        <v>1.9927214090702916E-7</v>
      </c>
      <c r="T37" s="54">
        <f>(dw!Z44/1000000)*$D37</f>
        <v>2.9374418534052567E-6</v>
      </c>
      <c r="U37" s="54">
        <f>(dw!AA44/1000000)*$D37</f>
        <v>0</v>
      </c>
      <c r="V37" s="54">
        <f t="shared" si="1"/>
        <v>5.2098667271396877E-5</v>
      </c>
      <c r="W37" s="54">
        <f>(dw!AC44/1000000)*$D37</f>
        <v>1.6304009391456382E-6</v>
      </c>
      <c r="X37" s="54">
        <f>(dw!AD44/1000000)*$D37</f>
        <v>3.6009183044432598E-5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v>0.93905427374589501</v>
      </c>
      <c r="E38" s="54">
        <f>(dw!K45/1000000)*$D38</f>
        <v>3.21793499972358E-7</v>
      </c>
      <c r="F38" s="54">
        <f>(dw!L45/1000000)*$D38</f>
        <v>5.2394706206398414E-7</v>
      </c>
      <c r="G38" s="54">
        <f>(dw!M45/1000000)*$D38</f>
        <v>7.0852427731387446E-7</v>
      </c>
      <c r="H38" s="54">
        <f>(dw!N45/1000000)*$D38</f>
        <v>8.2045258756331712E-7</v>
      </c>
      <c r="I38" s="54">
        <f>(dw!O45/1000000)*$D38</f>
        <v>0</v>
      </c>
      <c r="J38" s="54">
        <f>(dw!P45/1000000)*$D38</f>
        <v>5.0196495612964165E-6</v>
      </c>
      <c r="K38" s="54">
        <f>(dw!Q45/1000000)*$D38</f>
        <v>0</v>
      </c>
      <c r="L38" s="54">
        <f>(dw!R45/1000000)*$D38</f>
        <v>3.4125567691498506E-6</v>
      </c>
      <c r="M38" s="54">
        <f>(dw!S45/1000000)*$D38</f>
        <v>3.3786422528560539E-6</v>
      </c>
      <c r="N38" s="54">
        <f>(dw!T45/1000000)*$D38</f>
        <v>2.459063070703449E-6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7.4512186017259648E-6</v>
      </c>
      <c r="S38" s="54">
        <f>(dw!Y45/1000000)*$D38</f>
        <v>2.1778350637887579E-7</v>
      </c>
      <c r="T38" s="54">
        <f>(dw!Z45/1000000)*$D38</f>
        <v>0</v>
      </c>
      <c r="U38" s="54">
        <f>(dw!AA45/1000000)*$D38</f>
        <v>0</v>
      </c>
      <c r="V38" s="54">
        <f t="shared" si="1"/>
        <v>2.4313631189024146E-5</v>
      </c>
      <c r="W38" s="54">
        <f>(dw!AC45/1000000)*$D38</f>
        <v>2.3747174269135341E-6</v>
      </c>
      <c r="X38" s="54">
        <f>(dw!AD45/1000000)*$D38</f>
        <v>1.4269911654005767E-5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v>0.97999999999999798</v>
      </c>
      <c r="E39" s="54">
        <f>(dw!K46/1000000)*$D39</f>
        <v>2.627385579129753E-7</v>
      </c>
      <c r="F39" s="54">
        <f>(dw!L46/1000000)*$D39</f>
        <v>5.0379078309307702E-8</v>
      </c>
      <c r="G39" s="54">
        <f>(dw!M46/1000000)*$D39</f>
        <v>9.4583883616964489E-7</v>
      </c>
      <c r="H39" s="54">
        <f>(dw!N46/1000000)*$D39</f>
        <v>9.1681739418960223E-8</v>
      </c>
      <c r="I39" s="54">
        <f>(dw!O46/1000000)*$D39</f>
        <v>0</v>
      </c>
      <c r="J39" s="54">
        <f>(dw!P46/1000000)*$D39</f>
        <v>6.0945649896929846E-7</v>
      </c>
      <c r="K39" s="54">
        <f>(dw!Q46/1000000)*$D39</f>
        <v>0</v>
      </c>
      <c r="L39" s="54">
        <f>(dw!R46/1000000)*$D39</f>
        <v>5.6740909047951404E-7</v>
      </c>
      <c r="M39" s="54">
        <f>(dw!S46/1000000)*$D39</f>
        <v>4.0315229568145407E-7</v>
      </c>
      <c r="N39" s="54">
        <f>(dw!T46/1000000)*$D39</f>
        <v>3.1722411118625954E-7</v>
      </c>
      <c r="O39" s="54">
        <f>(dw!U46/1000000)*$D39</f>
        <v>6.2192422775354492E-9</v>
      </c>
      <c r="P39" s="54">
        <f>(dw!V46/1000000)*$D39</f>
        <v>1.1759999999999976E-8</v>
      </c>
      <c r="Q39" s="54">
        <f>(dw!W46/1000000)*$D39</f>
        <v>1.3373129955631194E-7</v>
      </c>
      <c r="R39" s="54">
        <f>(dw!X46/1000000)*$D39</f>
        <v>5.970958253177415E-7</v>
      </c>
      <c r="S39" s="54">
        <f>(dw!Y46/1000000)*$D39</f>
        <v>1.1365695972124135E-8</v>
      </c>
      <c r="T39" s="54">
        <f>(dw!Z46/1000000)*$D39</f>
        <v>4.4465341257839665E-7</v>
      </c>
      <c r="U39" s="54">
        <f>(dw!AA46/1000000)*$D39</f>
        <v>0</v>
      </c>
      <c r="V39" s="54">
        <f t="shared" si="1"/>
        <v>4.3009951419956771E-6</v>
      </c>
      <c r="W39" s="54">
        <f>(dw!AC46/1000000)*$D39</f>
        <v>1.3506382118108882E-6</v>
      </c>
      <c r="X39" s="54">
        <f>(dw!AD46/1000000)*$D39</f>
        <v>2.0489525381503735E-6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v>0.65000000000000024</v>
      </c>
      <c r="E40" s="54">
        <f>(dw!K47/1000000)*$D40</f>
        <v>1.7864480927980901E-7</v>
      </c>
      <c r="F40" s="54">
        <f>(dw!L47/1000000)*$D40</f>
        <v>1.7763979888944516E-7</v>
      </c>
      <c r="G40" s="54">
        <f>(dw!M47/1000000)*$D40</f>
        <v>1.0454558631423274E-6</v>
      </c>
      <c r="H40" s="54">
        <f>(dw!N47/1000000)*$D40</f>
        <v>4.1187476887999463E-7</v>
      </c>
      <c r="I40" s="54">
        <f>(dw!O47/1000000)*$D40</f>
        <v>0</v>
      </c>
      <c r="J40" s="54">
        <f>(dw!P47/1000000)*$D40</f>
        <v>1.0250259063211054E-6</v>
      </c>
      <c r="K40" s="54">
        <f>(dw!Q47/1000000)*$D40</f>
        <v>0</v>
      </c>
      <c r="L40" s="54">
        <f>(dw!R47/1000000)*$D40</f>
        <v>1.3699841993699427E-6</v>
      </c>
      <c r="M40" s="54">
        <f>(dw!S47/1000000)*$D40</f>
        <v>8.2333436591556178E-7</v>
      </c>
      <c r="N40" s="54">
        <f>(dw!T47/1000000)*$D40</f>
        <v>6.6960894597966228E-7</v>
      </c>
      <c r="O40" s="54">
        <f>(dw!U47/1000000)*$D40</f>
        <v>3.4218813319695953E-9</v>
      </c>
      <c r="P40" s="54">
        <f>(dw!V47/1000000)*$D40</f>
        <v>5.265000000000002E-9</v>
      </c>
      <c r="Q40" s="54">
        <f>(dw!W47/1000000)*$D40</f>
        <v>2.1781786855778441E-8</v>
      </c>
      <c r="R40" s="54">
        <f>(dw!X47/1000000)*$D40</f>
        <v>1.016551675244749E-6</v>
      </c>
      <c r="S40" s="54">
        <f>(dw!Y47/1000000)*$D40</f>
        <v>1.9427012620134541E-7</v>
      </c>
      <c r="T40" s="54">
        <f>(dw!Z47/1000000)*$D40</f>
        <v>3.3777581655007988E-6</v>
      </c>
      <c r="U40" s="54">
        <f>(dw!AA47/1000000)*$D40</f>
        <v>0</v>
      </c>
      <c r="V40" s="54">
        <f t="shared" si="1"/>
        <v>1.0290148624724742E-5</v>
      </c>
      <c r="W40" s="54">
        <f>(dw!AC47/1000000)*$D40</f>
        <v>1.8136152401915763E-6</v>
      </c>
      <c r="X40" s="54">
        <f>(dw!AD47/1000000)*$D40</f>
        <v>3.9184220857740196E-6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v>0.6414733470434808</v>
      </c>
      <c r="E41" s="54">
        <f>(dw!K48/1000000)*$D41</f>
        <v>2.1257424532288209E-8</v>
      </c>
      <c r="F41" s="54">
        <f>(dw!L48/1000000)*$D41</f>
        <v>3.5737598655338853E-8</v>
      </c>
      <c r="G41" s="54">
        <f>(dw!M48/1000000)*$D41</f>
        <v>8.124233742840431E-7</v>
      </c>
      <c r="H41" s="54">
        <f>(dw!N48/1000000)*$D41</f>
        <v>9.542881867634423E-8</v>
      </c>
      <c r="I41" s="54">
        <f>(dw!O48/1000000)*$D41</f>
        <v>0</v>
      </c>
      <c r="J41" s="54">
        <f>(dw!P48/1000000)*$D41</f>
        <v>2.1012777024742553E-6</v>
      </c>
      <c r="K41" s="54">
        <f>(dw!Q48/1000000)*$D41</f>
        <v>0</v>
      </c>
      <c r="L41" s="54">
        <f>(dw!R48/1000000)*$D41</f>
        <v>2.2516507983649793E-6</v>
      </c>
      <c r="M41" s="54">
        <f>(dw!S48/1000000)*$D41</f>
        <v>6.1730793329758711E-7</v>
      </c>
      <c r="N41" s="54">
        <f>(dw!T48/1000000)*$D41</f>
        <v>9.788233425108943E-7</v>
      </c>
      <c r="O41" s="54">
        <f>(dw!U48/1000000)*$D41</f>
        <v>2.2348931410994869E-7</v>
      </c>
      <c r="P41" s="54">
        <f>(dw!V48/1000000)*$D41</f>
        <v>2.5793643284618366E-7</v>
      </c>
      <c r="Q41" s="54">
        <f>(dw!W48/1000000)*$D41</f>
        <v>0</v>
      </c>
      <c r="R41" s="54">
        <f>(dw!X48/1000000)*$D41</f>
        <v>9.7711561597779231E-7</v>
      </c>
      <c r="S41" s="54">
        <f>(dw!Y48/1000000)*$D41</f>
        <v>2.5768561724102973E-8</v>
      </c>
      <c r="T41" s="54">
        <f>(dw!Z48/1000000)*$D41</f>
        <v>2.5658933881739233E-7</v>
      </c>
      <c r="U41" s="54">
        <f>(dw!AA48/1000000)*$D41</f>
        <v>0</v>
      </c>
      <c r="V41" s="54">
        <f t="shared" si="1"/>
        <v>8.1733805093150199E-6</v>
      </c>
      <c r="W41" s="54">
        <f>(dw!AC48/1000000)*$D41</f>
        <v>9.6484721614801438E-7</v>
      </c>
      <c r="X41" s="54">
        <f>(dw!AD48/1000000)*$D41</f>
        <v>6.4304855236038487E-6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v>0.93999999999999817</v>
      </c>
      <c r="E42" s="54">
        <f>(dw!K49/1000000)*$D42</f>
        <v>1.1885855280717835E-7</v>
      </c>
      <c r="F42" s="54">
        <f>(dw!L49/1000000)*$D42</f>
        <v>2.2890538622501263E-8</v>
      </c>
      <c r="G42" s="54">
        <f>(dw!M49/1000000)*$D42</f>
        <v>5.6070820403262156E-7</v>
      </c>
      <c r="H42" s="54">
        <f>(dw!N49/1000000)*$D42</f>
        <v>0</v>
      </c>
      <c r="I42" s="54">
        <f>(dw!O49/1000000)*$D42</f>
        <v>0</v>
      </c>
      <c r="J42" s="54">
        <f>(dw!P49/1000000)*$D42</f>
        <v>8.2104723468036935E-7</v>
      </c>
      <c r="K42" s="54">
        <f>(dw!Q49/1000000)*$D42</f>
        <v>0</v>
      </c>
      <c r="L42" s="54">
        <f>(dw!R49/1000000)*$D42</f>
        <v>6.3420720624125858E-7</v>
      </c>
      <c r="M42" s="54">
        <f>(dw!S49/1000000)*$D42</f>
        <v>3.4936893879404794E-7</v>
      </c>
      <c r="N42" s="54">
        <f>(dw!T49/1000000)*$D42</f>
        <v>5.1350148161896108E-7</v>
      </c>
      <c r="O42" s="54">
        <f>(dw!U49/1000000)*$D42</f>
        <v>3.9543342403161056E-9</v>
      </c>
      <c r="P42" s="54">
        <f>(dw!V49/1000000)*$D42</f>
        <v>7.6139999999999847E-9</v>
      </c>
      <c r="Q42" s="54">
        <f>(dw!W49/1000000)*$D42</f>
        <v>1.9160337142658352E-7</v>
      </c>
      <c r="R42" s="54">
        <f>(dw!X49/1000000)*$D42</f>
        <v>1.0050565810236069E-6</v>
      </c>
      <c r="S42" s="54">
        <f>(dw!Y49/1000000)*$D42</f>
        <v>6.4226734201792828E-9</v>
      </c>
      <c r="T42" s="54">
        <f>(dw!Z49/1000000)*$D42</f>
        <v>4.5876500599681512E-7</v>
      </c>
      <c r="U42" s="54">
        <f>(dw!AA49/1000000)*$D42</f>
        <v>0</v>
      </c>
      <c r="V42" s="54">
        <f t="shared" si="1"/>
        <v>4.4908264172375392E-6</v>
      </c>
      <c r="W42" s="54">
        <f>(dw!AC49/1000000)*$D42</f>
        <v>7.0245729546230109E-7</v>
      </c>
      <c r="X42" s="54">
        <f>(dw!AD49/1000000)*$D42</f>
        <v>2.5212965670015368E-6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v>1</v>
      </c>
      <c r="D43" s="28">
        <v>1</v>
      </c>
      <c r="E43" s="54">
        <f>(dw!K50/1000000)*$D43</f>
        <v>5.35322032720861E-7</v>
      </c>
      <c r="F43" s="54">
        <f>(dw!L50/1000000)*$D43</f>
        <v>4.8552396228665696E-7</v>
      </c>
      <c r="G43" s="54">
        <f>(dw!M50/1000000)*$D43</f>
        <v>9.1602536255841101E-7</v>
      </c>
      <c r="H43" s="54">
        <f>(dw!N50/1000000)*$D43</f>
        <v>8.4540000000000009E-7</v>
      </c>
      <c r="I43" s="54">
        <f>(dw!O50/1000000)*$D43</f>
        <v>0</v>
      </c>
      <c r="J43" s="54">
        <f>(dw!P50/1000000)*$D43</f>
        <v>1.4080892790106799E-5</v>
      </c>
      <c r="K43" s="54">
        <f>(dw!Q50/1000000)*$D43</f>
        <v>0</v>
      </c>
      <c r="L43" s="54">
        <f>(dw!R50/1000000)*$D43</f>
        <v>9.6688429037865107E-6</v>
      </c>
      <c r="M43" s="54">
        <f>(dw!S50/1000000)*$D43</f>
        <v>3.5348177120210902E-6</v>
      </c>
      <c r="N43" s="54">
        <f>(dw!T50/1000000)*$D43</f>
        <v>7.6504486558665609E-6</v>
      </c>
      <c r="O43" s="54">
        <f>(dw!U50/1000000)*$D43</f>
        <v>8.3684051924444E-8</v>
      </c>
      <c r="P43" s="54">
        <f>(dw!V50/1000000)*$D43</f>
        <v>7.7000000000000001E-8</v>
      </c>
      <c r="Q43" s="54">
        <f>(dw!W50/1000000)*$D43</f>
        <v>0</v>
      </c>
      <c r="R43" s="54">
        <f>(dw!X50/1000000)*$D43</f>
        <v>1.20264513708902E-5</v>
      </c>
      <c r="S43" s="54">
        <f>(dw!Y50/1000000)*$D43</f>
        <v>5.7608652263865596E-7</v>
      </c>
      <c r="T43" s="54">
        <f>(dw!Z50/1000000)*$D43</f>
        <v>1.8610873099625001E-6</v>
      </c>
      <c r="U43" s="54">
        <f>(dw!AA50/1000000)*$D43</f>
        <v>4.5426442084436994E-6</v>
      </c>
      <c r="V43" s="54">
        <f t="shared" si="1"/>
        <v>5.2180898622838242E-5</v>
      </c>
      <c r="W43" s="54">
        <f>(dw!AC50/1000000)*$D43</f>
        <v>2.7822713575659292E-6</v>
      </c>
      <c r="X43" s="54">
        <f>(dw!AD50/1000000)*$D43</f>
        <v>3.5095686113705403E-5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v>1.1400000000000012</v>
      </c>
      <c r="E44" s="54">
        <f>(dw!K51/1000000)*$D44</f>
        <v>4.7422906664832096E-7</v>
      </c>
      <c r="F44" s="54">
        <f>(dw!L51/1000000)*$D44</f>
        <v>1.3930457554128686E-7</v>
      </c>
      <c r="G44" s="54">
        <f>(dw!M51/1000000)*$D44</f>
        <v>1.7669280725651935E-6</v>
      </c>
      <c r="H44" s="54">
        <f>(dw!N51/1000000)*$D44</f>
        <v>1.0052721453855233E-7</v>
      </c>
      <c r="I44" s="54">
        <f>(dw!O51/1000000)*$D44</f>
        <v>1.9269319805455198E-8</v>
      </c>
      <c r="J44" s="54">
        <f>(dw!P51/1000000)*$D44</f>
        <v>7.4484035752699728E-6</v>
      </c>
      <c r="K44" s="54">
        <f>(dw!Q51/1000000)*$D44</f>
        <v>2.1702131486944342E-8</v>
      </c>
      <c r="L44" s="54">
        <f>(dw!R51/1000000)*$D44</f>
        <v>1.243469504458421E-5</v>
      </c>
      <c r="M44" s="54">
        <f>(dw!S51/1000000)*$D44</f>
        <v>1.0899752391648972E-6</v>
      </c>
      <c r="N44" s="54">
        <f>(dw!T51/1000000)*$D44</f>
        <v>4.5424000897077203E-6</v>
      </c>
      <c r="O44" s="54">
        <f>(dw!U51/1000000)*$D44</f>
        <v>6.075774340885322E-10</v>
      </c>
      <c r="P44" s="54">
        <f>(dw!V51/1000000)*$D44</f>
        <v>0</v>
      </c>
      <c r="Q44" s="54">
        <f>(dw!W51/1000000)*$D44</f>
        <v>6.5681086953244419E-8</v>
      </c>
      <c r="R44" s="54">
        <f>(dw!X51/1000000)*$D44</f>
        <v>4.1244467692303171E-6</v>
      </c>
      <c r="S44" s="54">
        <f>(dw!Y51/1000000)*$D44</f>
        <v>9.0010886253003085E-8</v>
      </c>
      <c r="T44" s="54">
        <f>(dw!Z51/1000000)*$D44</f>
        <v>2.7022537469661784E-6</v>
      </c>
      <c r="U44" s="54">
        <f>(dw!AA51/1000000)*$D44</f>
        <v>3.3733749771141249E-7</v>
      </c>
      <c r="V44" s="54">
        <f t="shared" si="1"/>
        <v>3.4913174280469657E-5</v>
      </c>
      <c r="W44" s="54">
        <f>(dw!AC51/1000000)*$D44</f>
        <v>2.5002582490988086E-6</v>
      </c>
      <c r="X44" s="54">
        <f>(dw!AD51/1000000)*$D44</f>
        <v>2.5603464744601081E-5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141">
        <f>AVERAGE(C20:C44)</f>
        <v>1.2948908327039761</v>
      </c>
      <c r="D47" s="58">
        <f>AVERAGE(D20:D44)</f>
        <v>1.2948908327039761</v>
      </c>
      <c r="E47" s="58">
        <f>AVERAGE(E20:E44)</f>
        <v>6.0095758538533903E-7</v>
      </c>
      <c r="F47" s="58">
        <f>AVERAGE(F20:F44)</f>
        <v>7.0915808492942566E-7</v>
      </c>
      <c r="G47" s="58">
        <f t="shared" ref="G47:X47" si="4">AVERAGE(G20:G44)</f>
        <v>9.6160163152576872E-7</v>
      </c>
      <c r="H47" s="58">
        <f t="shared" si="4"/>
        <v>7.1637518003532064E-7</v>
      </c>
      <c r="I47" s="58">
        <f t="shared" si="4"/>
        <v>7.7077279221820789E-10</v>
      </c>
      <c r="J47" s="58">
        <f t="shared" si="4"/>
        <v>1.606449068038524E-5</v>
      </c>
      <c r="K47" s="58">
        <f t="shared" si="4"/>
        <v>4.4988632008604077E-7</v>
      </c>
      <c r="L47" s="58">
        <f t="shared" si="4"/>
        <v>6.684914725274188E-6</v>
      </c>
      <c r="M47" s="58">
        <f t="shared" si="4"/>
        <v>6.9946136242527582E-6</v>
      </c>
      <c r="N47" s="58">
        <f t="shared" si="4"/>
        <v>7.4363774091543143E-6</v>
      </c>
      <c r="O47" s="58">
        <f t="shared" si="4"/>
        <v>5.574291865808494E-7</v>
      </c>
      <c r="P47" s="58">
        <f t="shared" si="4"/>
        <v>1.575510268628628E-7</v>
      </c>
      <c r="Q47" s="58">
        <f t="shared" si="4"/>
        <v>3.8208581006787437E-8</v>
      </c>
      <c r="R47" s="58">
        <f t="shared" si="4"/>
        <v>2.4865589777260957E-5</v>
      </c>
      <c r="S47" s="58">
        <f t="shared" si="4"/>
        <v>5.1854311071485249E-7</v>
      </c>
      <c r="T47" s="58">
        <f t="shared" si="4"/>
        <v>4.7041909189199863E-6</v>
      </c>
      <c r="U47" s="58">
        <f t="shared" si="4"/>
        <v>2.9433224163571812E-7</v>
      </c>
      <c r="V47" s="58">
        <f t="shared" si="4"/>
        <v>7.0256812727838167E-5</v>
      </c>
      <c r="W47" s="58">
        <f t="shared" si="4"/>
        <v>3.392768360911861E-6</v>
      </c>
      <c r="X47" s="58">
        <f t="shared" si="4"/>
        <v>4.3304393136727834E-5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0.7785728873284723</v>
      </c>
      <c r="D48" s="142">
        <f t="shared" si="5"/>
        <v>0.7785728873284723</v>
      </c>
      <c r="E48" s="58">
        <f t="shared" si="5"/>
        <v>8.2572212400180681E-7</v>
      </c>
      <c r="F48" s="58">
        <f t="shared" si="5"/>
        <v>9.7618160917439854E-7</v>
      </c>
      <c r="G48" s="58">
        <f t="shared" si="5"/>
        <v>1.0629617701222458E-6</v>
      </c>
      <c r="H48" s="58">
        <f t="shared" si="5"/>
        <v>1.7326676683819174E-6</v>
      </c>
      <c r="I48" s="58">
        <f t="shared" si="5"/>
        <v>3.8538639610910393E-9</v>
      </c>
      <c r="J48" s="58">
        <f t="shared" si="5"/>
        <v>2.763943612883509E-5</v>
      </c>
      <c r="K48" s="58">
        <f t="shared" si="5"/>
        <v>1.2084513754310176E-6</v>
      </c>
      <c r="L48" s="58">
        <f t="shared" si="5"/>
        <v>7.5281609849043238E-6</v>
      </c>
      <c r="M48" s="58">
        <f t="shared" si="5"/>
        <v>1.2184733204059704E-5</v>
      </c>
      <c r="N48" s="58">
        <f t="shared" si="5"/>
        <v>1.0999011823576104E-5</v>
      </c>
      <c r="O48" s="58">
        <f t="shared" si="5"/>
        <v>1.7162749689092065E-6</v>
      </c>
      <c r="P48" s="58">
        <f t="shared" si="5"/>
        <v>4.3082913336723021E-7</v>
      </c>
      <c r="Q48" s="58">
        <f t="shared" si="5"/>
        <v>8.1773599303622841E-8</v>
      </c>
      <c r="R48" s="58">
        <f t="shared" si="5"/>
        <v>5.6945620964119471E-5</v>
      </c>
      <c r="S48" s="58">
        <f t="shared" si="5"/>
        <v>7.8910580248770248E-7</v>
      </c>
      <c r="T48" s="58">
        <f t="shared" si="5"/>
        <v>1.4312616453950372E-5</v>
      </c>
      <c r="U48" s="58">
        <f t="shared" si="5"/>
        <v>9.8831146008581989E-7</v>
      </c>
      <c r="V48" s="58">
        <f t="shared" si="5"/>
        <v>1.2538916708808252E-4</v>
      </c>
      <c r="W48" s="58">
        <f t="shared" si="5"/>
        <v>4.5167611121532986E-6</v>
      </c>
      <c r="X48" s="58">
        <f t="shared" si="5"/>
        <v>6.1668249372410423E-5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2.1519396215565858E-8</v>
      </c>
      <c r="F50" s="60">
        <f>(Sediments!D19/1000000)*$B$55</f>
        <v>6.8054649498363104E-8</v>
      </c>
      <c r="G50" s="60">
        <f>(Sediments!E19/1000000)*$B$55</f>
        <v>3.5056686333166275E-8</v>
      </c>
      <c r="H50" s="60">
        <f>(Sediments!F19/1000000)*$B$55</f>
        <v>6.0642511833458803E-8</v>
      </c>
      <c r="I50" s="60">
        <f>(Sediments!G19/1000000)*$B$55</f>
        <v>1.5467894226657182E-10</v>
      </c>
      <c r="J50" s="60">
        <f>(Sediments!H19/1000000)*$B$55</f>
        <v>6.5044015146901401E-7</v>
      </c>
      <c r="K50" s="60">
        <f>(Sediments!I19/1000000)*$B$55</f>
        <v>1.342071864275728E-8</v>
      </c>
      <c r="L50" s="60">
        <f>(Sediments!J19/1000000)*$B$55</f>
        <v>3.100723032305213E-7</v>
      </c>
      <c r="M50" s="60">
        <f>(Sediments!K19/1000000)*$B$55</f>
        <v>3.1275994523210531E-7</v>
      </c>
      <c r="N50" s="60">
        <f>(Sediments!L19/1000000)*$B$55</f>
        <v>3.4649306796374248E-7</v>
      </c>
      <c r="O50" s="60">
        <f>(Sediments!M19/1000000)*$B$55</f>
        <v>1.1213468477683836E-8</v>
      </c>
      <c r="P50" s="60">
        <f>(Sediments!N19/1000000)*$B$55</f>
        <v>8.3717655031398983E-9</v>
      </c>
      <c r="Q50" s="60">
        <f>(Sediments!O19/1000000)*$B$55</f>
        <v>5.0725535367479984E-9</v>
      </c>
      <c r="R50" s="60">
        <f>(Sediments!P19/1000000)*$B$55</f>
        <v>5.5960490286328254E-7</v>
      </c>
      <c r="S50" s="60">
        <f>(Sediments!Q19/1000000)*$B$55</f>
        <v>4.303251139346819E-8</v>
      </c>
      <c r="T50" s="60">
        <f>(Sediments!R19/1000000)*$B$55</f>
        <v>1.2274485714686213E-7</v>
      </c>
      <c r="U50" s="60">
        <f>(Sediments!S19/1000000)*$B$55</f>
        <v>1.367183385366542E-8</v>
      </c>
      <c r="V50" s="60">
        <f>(Sediments!T19/1000000)*$B$55</f>
        <v>2.5823260021358111E-6</v>
      </c>
      <c r="W50" s="60">
        <f>(Sediments!U19/1000000)*$B$55</f>
        <v>1.8542792282282058E-7</v>
      </c>
      <c r="X50" s="60">
        <f>(Sediments!V19/1000000)*$B$55</f>
        <v>1.6527714205189643E-6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3.580851084817815</v>
      </c>
      <c r="F52" s="61">
        <f>(100*F50)/F47</f>
        <v>9.5965414404230902</v>
      </c>
      <c r="G52" s="61">
        <f t="shared" ref="G52:X52" si="7">(100*G50)/G47</f>
        <v>3.645655870772806</v>
      </c>
      <c r="H52" s="61">
        <f t="shared" si="7"/>
        <v>8.4651888456644802</v>
      </c>
      <c r="I52" s="66">
        <f t="shared" si="7"/>
        <v>20.068033514963744</v>
      </c>
      <c r="J52" s="61">
        <f t="shared" si="7"/>
        <v>4.0489310517836845</v>
      </c>
      <c r="K52" s="66">
        <f t="shared" si="7"/>
        <v>2.9831355263682093</v>
      </c>
      <c r="L52" s="61">
        <f t="shared" si="7"/>
        <v>4.6383883111957482</v>
      </c>
      <c r="M52" s="61">
        <f t="shared" si="7"/>
        <v>4.4714399112433858</v>
      </c>
      <c r="N52" s="61">
        <f t="shared" si="7"/>
        <v>4.6594336045559395</v>
      </c>
      <c r="O52" s="66">
        <f t="shared" si="7"/>
        <v>2.011639997981598</v>
      </c>
      <c r="P52" s="66">
        <f t="shared" si="7"/>
        <v>5.3136851405144681</v>
      </c>
      <c r="Q52" s="66">
        <f t="shared" si="7"/>
        <v>13.275953733657111</v>
      </c>
      <c r="R52" s="61">
        <f t="shared" si="7"/>
        <v>2.2505193235956504</v>
      </c>
      <c r="S52" s="61">
        <f t="shared" si="7"/>
        <v>8.298733606574098</v>
      </c>
      <c r="T52" s="61">
        <f t="shared" si="7"/>
        <v>2.6092660621657457</v>
      </c>
      <c r="U52" s="66">
        <f t="shared" si="7"/>
        <v>4.6450343929994728</v>
      </c>
      <c r="V52" s="61">
        <f t="shared" si="7"/>
        <v>3.6755524508907937</v>
      </c>
      <c r="W52" s="61">
        <f t="shared" si="7"/>
        <v>5.4653870555720419</v>
      </c>
      <c r="X52" s="61">
        <f t="shared" si="7"/>
        <v>3.8166368370538288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4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si="8"/>
        <v>107.97175571719887</v>
      </c>
      <c r="F54" s="68">
        <f t="shared" si="8"/>
        <v>4.1324662735779381</v>
      </c>
      <c r="G54" s="68">
        <f t="shared" si="8"/>
        <v>14.506399953112881</v>
      </c>
      <c r="H54" s="68">
        <f t="shared" si="8"/>
        <v>9.4228038786359587</v>
      </c>
      <c r="I54" s="68">
        <f t="shared" si="8"/>
        <v>3.5897660046741449E-2</v>
      </c>
      <c r="J54" s="69">
        <f t="shared" si="8"/>
        <v>7.5386712645590075</v>
      </c>
      <c r="K54" s="69">
        <f t="shared" si="8"/>
        <v>0.48968654014307178</v>
      </c>
      <c r="L54" s="69">
        <f t="shared" si="8"/>
        <v>0.35747687134681977</v>
      </c>
      <c r="M54" s="69">
        <f t="shared" si="8"/>
        <v>1.6012838713840645</v>
      </c>
      <c r="N54" s="69">
        <f t="shared" si="8"/>
        <v>0.56902938838000461</v>
      </c>
      <c r="O54" s="69">
        <f t="shared" si="8"/>
        <v>1.5274184712622424E-2</v>
      </c>
      <c r="P54" s="69">
        <f t="shared" si="8"/>
        <v>6.6650503510809998E-3</v>
      </c>
      <c r="Q54" s="69">
        <f t="shared" si="8"/>
        <v>3.8682531529714494E-2</v>
      </c>
      <c r="R54" s="69">
        <f t="shared" si="8"/>
        <v>25.953140200967045</v>
      </c>
      <c r="S54" s="69">
        <f t="shared" si="8"/>
        <v>4.3299628952546803</v>
      </c>
      <c r="T54" s="69">
        <f t="shared" si="8"/>
        <v>4.5607690182093359</v>
      </c>
      <c r="U54" s="69">
        <f t="shared" si="8"/>
        <v>0</v>
      </c>
      <c r="V54" s="69">
        <f t="shared" si="8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1.2948908327039761</v>
      </c>
      <c r="D55">
        <v>1000000</v>
      </c>
      <c r="E55" s="69">
        <f t="shared" ref="E55:V56" si="9">E47*$D$55</f>
        <v>0.60095758538533905</v>
      </c>
      <c r="F55" s="69">
        <f t="shared" si="9"/>
        <v>0.70915808492942567</v>
      </c>
      <c r="G55" s="69">
        <f t="shared" si="9"/>
        <v>0.96160163152576872</v>
      </c>
      <c r="H55" s="69">
        <f t="shared" si="9"/>
        <v>0.71637518003532064</v>
      </c>
      <c r="I55" s="69">
        <f t="shared" si="9"/>
        <v>7.7077279221820789E-4</v>
      </c>
      <c r="J55" s="69">
        <f t="shared" si="9"/>
        <v>16.064490680385241</v>
      </c>
      <c r="K55" s="69">
        <f t="shared" si="9"/>
        <v>0.44988632008604079</v>
      </c>
      <c r="L55" s="69">
        <f t="shared" si="9"/>
        <v>6.6849147252741883</v>
      </c>
      <c r="M55" s="69">
        <f t="shared" si="9"/>
        <v>6.9946136242527581</v>
      </c>
      <c r="N55" s="69">
        <f t="shared" si="9"/>
        <v>7.4363774091543142</v>
      </c>
      <c r="O55" s="69">
        <f t="shared" si="9"/>
        <v>0.55742918658084939</v>
      </c>
      <c r="P55" s="69">
        <f t="shared" si="9"/>
        <v>0.15755102686286279</v>
      </c>
      <c r="Q55" s="69">
        <f t="shared" si="9"/>
        <v>3.8208581006787437E-2</v>
      </c>
      <c r="R55" s="69">
        <f t="shared" si="9"/>
        <v>24.865589777260958</v>
      </c>
      <c r="S55" s="69">
        <f t="shared" si="9"/>
        <v>0.51854311071485248</v>
      </c>
      <c r="T55" s="69">
        <f t="shared" si="9"/>
        <v>4.704190918919986</v>
      </c>
      <c r="U55" s="69">
        <f t="shared" si="9"/>
        <v>0.29433224163571814</v>
      </c>
      <c r="V55" s="69">
        <f t="shared" si="9"/>
        <v>70.256812727838167</v>
      </c>
      <c r="Z55" s="41">
        <v>2.02739726027397</v>
      </c>
    </row>
    <row r="56" spans="1:26" x14ac:dyDescent="0.25">
      <c r="A56" s="57" t="s">
        <v>103</v>
      </c>
      <c r="B56" s="65">
        <f>B55/B52</f>
        <v>0.48863805007697214</v>
      </c>
      <c r="E56" s="69">
        <f t="shared" si="9"/>
        <v>0.82572212400180678</v>
      </c>
      <c r="F56" s="69">
        <f t="shared" si="9"/>
        <v>0.97618160917439856</v>
      </c>
      <c r="G56" s="69">
        <f t="shared" si="9"/>
        <v>1.0629617701222458</v>
      </c>
      <c r="H56" s="69">
        <f t="shared" si="9"/>
        <v>1.7326676683819173</v>
      </c>
      <c r="I56" s="69">
        <f t="shared" si="9"/>
        <v>3.8538639610910391E-3</v>
      </c>
      <c r="J56" s="69">
        <f t="shared" si="9"/>
        <v>27.63943612883509</v>
      </c>
      <c r="K56" s="69">
        <f t="shared" si="9"/>
        <v>1.2084513754310175</v>
      </c>
      <c r="L56" s="69">
        <f t="shared" si="9"/>
        <v>7.5281609849043241</v>
      </c>
      <c r="M56" s="69">
        <f t="shared" si="9"/>
        <v>12.184733204059704</v>
      </c>
      <c r="N56" s="69">
        <f t="shared" si="9"/>
        <v>10.999011823576105</v>
      </c>
      <c r="O56" s="69">
        <f t="shared" si="9"/>
        <v>1.7162749689092065</v>
      </c>
      <c r="P56" s="69">
        <f t="shared" si="9"/>
        <v>0.43082913336723022</v>
      </c>
      <c r="Q56" s="69">
        <f t="shared" si="9"/>
        <v>8.1773599303622838E-2</v>
      </c>
      <c r="R56" s="69">
        <f t="shared" si="9"/>
        <v>56.94562096411947</v>
      </c>
      <c r="S56" s="69">
        <f t="shared" si="9"/>
        <v>0.78910580248770246</v>
      </c>
      <c r="T56" s="69">
        <f t="shared" si="9"/>
        <v>14.312616453950373</v>
      </c>
      <c r="U56" s="69">
        <f t="shared" si="9"/>
        <v>0.98831146008581994</v>
      </c>
      <c r="V56" s="69">
        <f t="shared" si="9"/>
        <v>125.38916708808252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65"/>
  <sheetViews>
    <sheetView zoomScaleNormal="100"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D37" sqref="D37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1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4">AVERAGE(F20:F44)</f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142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7">(100*F50)/F47</f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D57">
        <f>+D47/365</f>
        <v>1.4813398362321648E-3</v>
      </c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K41"/>
  <sheetViews>
    <sheetView topLeftCell="A6" zoomScaleNormal="100" workbookViewId="0">
      <selection activeCell="C33" sqref="C33:S37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136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/>
      <c r="O22" s="90">
        <f>54.7/0.48</f>
        <v>113.95833333333334</v>
      </c>
      <c r="P22" s="90">
        <f>54.7/5.07</f>
        <v>10.788954635108482</v>
      </c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K63"/>
  <sheetViews>
    <sheetView tabSelected="1" topLeftCell="L1" zoomScaleNormal="100" workbookViewId="0">
      <selection activeCell="Z33" sqref="Z1:Z1048576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dw</vt:lpstr>
      <vt:lpstr>fluxes_2</vt:lpstr>
      <vt:lpstr>fluxes (2)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2017-03-01T02:14:12Z</dcterms:modified>
  <dc:language>en-US</dc:language>
</cp:coreProperties>
</file>