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atistica2020_intro\excel\UST_seco\"/>
    </mc:Choice>
  </mc:AlternateContent>
  <bookViews>
    <workbookView xWindow="14505" yWindow="-15" windowWidth="14310" windowHeight="13005" tabRatio="315"/>
  </bookViews>
  <sheets>
    <sheet name="Serie dal 1985" sheetId="1" r:id="rId1"/>
  </sheets>
  <definedNames>
    <definedName name="_xlnm.Print_Titles" localSheetId="0">'Serie dal 1985'!$1:$9</definedName>
  </definedNames>
  <calcPr calcId="162913" concurrentCalc="0"/>
</workbook>
</file>

<file path=xl/calcChain.xml><?xml version="1.0" encoding="utf-8"?>
<calcChain xmlns="http://schemas.openxmlformats.org/spreadsheetml/2006/main">
  <c r="Q91" i="1" l="1"/>
  <c r="O91" i="1"/>
  <c r="M91" i="1"/>
  <c r="H91" i="1"/>
  <c r="F91" i="1"/>
  <c r="S97" i="1"/>
  <c r="R97" i="1"/>
  <c r="P97" i="1"/>
  <c r="N97" i="1"/>
  <c r="L97" i="1"/>
  <c r="M97" i="1"/>
  <c r="J97" i="1"/>
  <c r="I97" i="1"/>
  <c r="G97" i="1"/>
  <c r="H97" i="1"/>
  <c r="E97" i="1"/>
  <c r="F97" i="1"/>
  <c r="Q97" i="1"/>
  <c r="O97" i="1"/>
  <c r="Q90" i="1"/>
  <c r="O90" i="1"/>
  <c r="M90" i="1"/>
  <c r="H90" i="1"/>
  <c r="F90" i="1"/>
  <c r="Q89" i="1"/>
  <c r="O89" i="1"/>
  <c r="M89" i="1"/>
  <c r="H89" i="1"/>
  <c r="F89" i="1"/>
  <c r="S99" i="1"/>
  <c r="R99" i="1"/>
  <c r="Q99" i="1"/>
  <c r="P99" i="1"/>
  <c r="O99" i="1"/>
  <c r="N99" i="1"/>
  <c r="M99" i="1"/>
  <c r="L99" i="1"/>
  <c r="S96" i="1"/>
  <c r="R96" i="1"/>
  <c r="Q96" i="1"/>
  <c r="P96" i="1"/>
  <c r="O96" i="1"/>
  <c r="N96" i="1"/>
  <c r="M96" i="1"/>
  <c r="L96" i="1"/>
  <c r="Q88" i="1"/>
  <c r="O88" i="1"/>
  <c r="M88" i="1"/>
  <c r="H99" i="1"/>
  <c r="G99" i="1"/>
  <c r="E95" i="1"/>
  <c r="E99" i="1"/>
  <c r="F99" i="1"/>
  <c r="J96" i="1"/>
  <c r="I96" i="1"/>
  <c r="I99" i="1"/>
  <c r="H96" i="1"/>
  <c r="G96" i="1"/>
  <c r="F96" i="1"/>
  <c r="E96" i="1"/>
  <c r="J99" i="1"/>
  <c r="H88" i="1"/>
  <c r="F88" i="1"/>
  <c r="Q87" i="1"/>
  <c r="O87" i="1"/>
  <c r="M87" i="1"/>
  <c r="H87" i="1"/>
  <c r="F87" i="1"/>
  <c r="Q86" i="1"/>
  <c r="O86" i="1"/>
  <c r="M86" i="1"/>
  <c r="H86" i="1"/>
  <c r="F86" i="1"/>
  <c r="S95" i="1"/>
  <c r="R95" i="1"/>
  <c r="P95" i="1"/>
  <c r="Q95" i="1"/>
  <c r="N95" i="1"/>
  <c r="O95" i="1"/>
  <c r="L95" i="1"/>
  <c r="M95" i="1"/>
  <c r="J95" i="1"/>
  <c r="G95" i="1"/>
  <c r="H95" i="1"/>
  <c r="F95" i="1"/>
  <c r="I95" i="1"/>
  <c r="Q85" i="1"/>
  <c r="O85" i="1"/>
  <c r="M85" i="1"/>
  <c r="H85" i="1"/>
  <c r="F85" i="1"/>
  <c r="Q84" i="1"/>
  <c r="O84" i="1"/>
  <c r="M84" i="1"/>
  <c r="H84" i="1"/>
  <c r="F84" i="1"/>
  <c r="Q83" i="1"/>
  <c r="O83" i="1"/>
  <c r="M83" i="1"/>
  <c r="H83" i="1"/>
  <c r="F83" i="1"/>
  <c r="H75" i="1"/>
  <c r="F75" i="1"/>
  <c r="H63" i="1"/>
  <c r="F63" i="1"/>
  <c r="I81" i="1"/>
  <c r="G81" i="1"/>
  <c r="H81" i="1"/>
  <c r="J81" i="1"/>
  <c r="I79" i="1"/>
  <c r="G79" i="1"/>
  <c r="J79" i="1"/>
  <c r="H79" i="1"/>
  <c r="E79" i="1"/>
  <c r="F79" i="1"/>
  <c r="E81" i="1"/>
  <c r="F81" i="1"/>
  <c r="Q81" i="1"/>
  <c r="O81" i="1"/>
  <c r="M81" i="1"/>
  <c r="R81" i="1"/>
  <c r="P81" i="1"/>
  <c r="N81" i="1"/>
  <c r="L81" i="1"/>
  <c r="S79" i="1"/>
  <c r="S78" i="1"/>
  <c r="Q79" i="1"/>
  <c r="O79" i="1"/>
  <c r="M79" i="1"/>
  <c r="R79" i="1"/>
  <c r="P79" i="1"/>
  <c r="N79" i="1"/>
  <c r="L79" i="1"/>
  <c r="Q63" i="1"/>
  <c r="O63" i="1"/>
  <c r="M63" i="1"/>
  <c r="R63" i="1"/>
  <c r="P63" i="1"/>
  <c r="N63" i="1"/>
  <c r="Q75" i="1"/>
  <c r="O75" i="1"/>
  <c r="M75" i="1"/>
  <c r="S81" i="1"/>
  <c r="H74" i="1"/>
  <c r="F74" i="1"/>
  <c r="Q74" i="1"/>
  <c r="O74" i="1"/>
  <c r="M74" i="1"/>
  <c r="H73" i="1"/>
  <c r="F73" i="1"/>
  <c r="Q73" i="1"/>
  <c r="O73" i="1"/>
  <c r="M73" i="1"/>
  <c r="L78" i="1"/>
  <c r="N78" i="1"/>
  <c r="R78" i="1"/>
  <c r="Q72" i="1"/>
  <c r="M72" i="1"/>
  <c r="O72" i="1"/>
  <c r="P78" i="1"/>
  <c r="J78" i="1"/>
  <c r="I78" i="1"/>
  <c r="G78" i="1"/>
  <c r="E78" i="1"/>
  <c r="H72" i="1"/>
  <c r="F72" i="1"/>
  <c r="H71" i="1"/>
  <c r="F71" i="1"/>
  <c r="Q71" i="1"/>
  <c r="M71" i="1"/>
  <c r="O71" i="1"/>
  <c r="H70" i="1"/>
  <c r="F70" i="1"/>
  <c r="Q70" i="1"/>
  <c r="O70" i="1"/>
  <c r="M70" i="1"/>
  <c r="J77" i="1"/>
  <c r="I77" i="1"/>
  <c r="G77" i="1"/>
  <c r="E77" i="1"/>
  <c r="H69" i="1"/>
  <c r="F69" i="1"/>
  <c r="J80" i="1"/>
  <c r="S80" i="1"/>
  <c r="S77" i="1"/>
  <c r="R77" i="1"/>
  <c r="P77" i="1"/>
  <c r="N77" i="1"/>
  <c r="L77" i="1"/>
  <c r="Q69" i="1"/>
  <c r="O69" i="1"/>
  <c r="M69" i="1"/>
  <c r="Q68" i="1"/>
  <c r="O68" i="1"/>
  <c r="M68" i="1"/>
  <c r="H68" i="1"/>
  <c r="F68" i="1"/>
  <c r="G76" i="1"/>
  <c r="Q67" i="1"/>
  <c r="O67" i="1"/>
  <c r="M67" i="1"/>
  <c r="S76" i="1"/>
  <c r="R76" i="1"/>
  <c r="R80" i="1"/>
  <c r="P76" i="1"/>
  <c r="P80" i="1"/>
  <c r="N76" i="1"/>
  <c r="N80" i="1"/>
  <c r="L76" i="1"/>
  <c r="L80" i="1"/>
  <c r="J76" i="1"/>
  <c r="I76" i="1"/>
  <c r="I80" i="1"/>
  <c r="E76" i="1"/>
  <c r="E80" i="1"/>
  <c r="H67" i="1"/>
  <c r="F67" i="1"/>
  <c r="G80" i="1"/>
  <c r="Q66" i="1"/>
  <c r="M66" i="1"/>
  <c r="O66" i="1"/>
  <c r="H66" i="1"/>
  <c r="F66" i="1"/>
  <c r="H65" i="1"/>
  <c r="F65" i="1"/>
  <c r="Q65" i="1"/>
  <c r="O65" i="1"/>
  <c r="M65" i="1"/>
  <c r="M64" i="1"/>
  <c r="O64" i="1"/>
  <c r="Q64" i="1"/>
  <c r="H64" i="1"/>
  <c r="F64" i="1"/>
  <c r="F78" i="1"/>
  <c r="H78" i="1"/>
  <c r="M77" i="1"/>
  <c r="O78" i="1"/>
  <c r="Q78" i="1"/>
  <c r="M78" i="1"/>
  <c r="Q77" i="1"/>
  <c r="O77" i="1"/>
  <c r="H77" i="1"/>
  <c r="F77" i="1"/>
  <c r="F76" i="1"/>
  <c r="M80" i="1"/>
  <c r="M76" i="1"/>
  <c r="F80" i="1"/>
  <c r="O80" i="1"/>
  <c r="O76" i="1"/>
  <c r="Q80" i="1"/>
  <c r="Q76" i="1"/>
  <c r="H80" i="1"/>
  <c r="H76" i="1"/>
</calcChain>
</file>

<file path=xl/sharedStrings.xml><?xml version="1.0" encoding="utf-8"?>
<sst xmlns="http://schemas.openxmlformats.org/spreadsheetml/2006/main" count="368" uniqueCount="51">
  <si>
    <t>Svizzera</t>
  </si>
  <si>
    <t>Ticino</t>
  </si>
  <si>
    <t>Disoccupati iscritti</t>
  </si>
  <si>
    <t>Totale</t>
  </si>
  <si>
    <t>Disoccupati totali</t>
  </si>
  <si>
    <t>Dis. parziali</t>
  </si>
  <si>
    <t>Ass.</t>
  </si>
  <si>
    <t>…</t>
  </si>
  <si>
    <t>Gennaio</t>
  </si>
  <si>
    <t xml:space="preserve">Febbraio </t>
  </si>
  <si>
    <t>Marzo</t>
  </si>
  <si>
    <t>Aprile</t>
  </si>
  <si>
    <t>Maggio</t>
  </si>
  <si>
    <t xml:space="preserve">Giugno  </t>
  </si>
  <si>
    <t>Luglio</t>
  </si>
  <si>
    <t>Agosto</t>
  </si>
  <si>
    <t>Settembre</t>
  </si>
  <si>
    <t>Ottobre</t>
  </si>
  <si>
    <t>Novembre</t>
  </si>
  <si>
    <t xml:space="preserve">Dicembre </t>
  </si>
  <si>
    <t>I trim.</t>
  </si>
  <si>
    <t>II trim.</t>
  </si>
  <si>
    <t>III trim.</t>
  </si>
  <si>
    <t>IV trim.</t>
  </si>
  <si>
    <t>I sem.</t>
  </si>
  <si>
    <t>II sem.</t>
  </si>
  <si>
    <t>Avvertenza: i dati trimestrali, semestrali e annuali sono calcolati in base alla media dei rispettivi mesi.</t>
  </si>
  <si>
    <t>T_030302_01C</t>
  </si>
  <si>
    <t>Fonte: Statistica dei disoccupati iscritti, Segreteria di Stato dell'economia, Berna; Dipartimento delle finanze e dell'economia, Sezione del lavoro, Bellinzona</t>
  </si>
  <si>
    <t>%</t>
  </si>
  <si>
    <r>
      <t>Tasso disoccupaz.</t>
    </r>
    <r>
      <rPr>
        <vertAlign val="superscript"/>
        <sz val="9"/>
        <rFont val="Arial"/>
        <family val="2"/>
      </rPr>
      <t>1</t>
    </r>
  </si>
  <si>
    <r>
      <t>Persone in cerca d'impiego</t>
    </r>
    <r>
      <rPr>
        <vertAlign val="superscript"/>
        <sz val="9"/>
        <rFont val="Arial"/>
        <family val="2"/>
      </rPr>
      <t>2</t>
    </r>
  </si>
  <si>
    <r>
      <t>2</t>
    </r>
    <r>
      <rPr>
        <sz val="8"/>
        <rFont val="Arial"/>
        <family val="2"/>
      </rPr>
      <t>Somma dei cercatori di impiego non disoccupati e dei disoccupati.</t>
    </r>
  </si>
  <si>
    <t>a</t>
  </si>
  <si>
    <t>b</t>
  </si>
  <si>
    <t>2017</t>
  </si>
  <si>
    <t>2019</t>
  </si>
  <si>
    <r>
      <t>1</t>
    </r>
    <r>
      <rPr>
        <sz val="8"/>
        <rFont val="Arial"/>
        <family val="2"/>
      </rPr>
      <t>Tasso di disoccupazione: percentuale di disoccupati totali e parziali sul totale delle persone attive. Fonti considerate per i dati sulle persone attive: fino al 1992, Censimento federale della popolazione (CFP) 1980 (TI: 114.858, CH: 3.091.694), dal 1993, CFP 1990 (TI: 139.428, CH: 3.621.716), dal 2000, CFP 2000 (TI: 148.509, CH: 3.946.988), dal 2010, Rilevazione Strutturale (RS) 2010 (TI: 160.784, CH: 4.322.899), dal 2014, RS media 2012-2014 (TI: 167.563, CH: 4.493.249), dal 2017, RS media 2015-2017 (TI: 171.185; CH: 4.636.100; dati ricalcolati a luglio 2019).</t>
    </r>
  </si>
  <si>
    <t>2018</t>
  </si>
  <si>
    <t>2020</t>
  </si>
  <si>
    <r>
      <t>2014</t>
    </r>
    <r>
      <rPr>
        <vertAlign val="superscript"/>
        <sz val="8"/>
        <rFont val="Arial"/>
        <family val="2"/>
      </rPr>
      <t>5</t>
    </r>
  </si>
  <si>
    <r>
      <t>2015</t>
    </r>
    <r>
      <rPr>
        <vertAlign val="superscript"/>
        <sz val="8"/>
        <rFont val="Arial"/>
        <family val="2"/>
      </rPr>
      <t>5</t>
    </r>
  </si>
  <si>
    <r>
      <t>2016</t>
    </r>
    <r>
      <rPr>
        <vertAlign val="superscript"/>
        <sz val="8"/>
        <rFont val="Arial"/>
        <family val="2"/>
      </rPr>
      <t>5</t>
    </r>
  </si>
  <si>
    <t>Persone in cerca d'impiego, disoccupati iscritti, secondo il tipo, e tasso di disoccupazione, in Svizzera e in Ticino, per mese, trimestre e semestre dal 2019 e complessivamente dal 1985</t>
  </si>
  <si>
    <r>
      <t>Var.%</t>
    </r>
    <r>
      <rPr>
        <vertAlign val="superscript"/>
        <sz val="9"/>
        <rFont val="Arial"/>
        <family val="2"/>
      </rPr>
      <t>3</t>
    </r>
  </si>
  <si>
    <r>
      <t>Q.</t>
    </r>
    <r>
      <rPr>
        <vertAlign val="superscript"/>
        <sz val="9"/>
        <rFont val="Arial"/>
        <family val="2"/>
      </rPr>
      <t>4</t>
    </r>
  </si>
  <si>
    <r>
      <t>3</t>
    </r>
    <r>
      <rPr>
        <sz val="8"/>
        <rFont val="Arial"/>
        <family val="2"/>
      </rPr>
      <t>Variazione percentuale rispetto allo stesso periodo dell'anno precedente.</t>
    </r>
  </si>
  <si>
    <r>
      <t>4</t>
    </r>
    <r>
      <rPr>
        <sz val="8"/>
        <color indexed="8"/>
        <rFont val="Arial"/>
        <family val="2"/>
      </rPr>
      <t>Qualità delle stime: a Molto buona: coefficiente di variazione minore di 1%; b Buona: coefficiente di variazione da 1% a minore di 2%; c Media: coefficente di variazione da  2% a minore di 5%; d Sufficiente: coefficiente di variazione da 5% a minore di 10%.</t>
    </r>
  </si>
  <si>
    <r>
      <t>5</t>
    </r>
    <r>
      <rPr>
        <sz val="8"/>
        <rFont val="Arial"/>
        <family val="2"/>
      </rPr>
      <t>Valori del tasso di disoccupazione rivisti sulla base del dato delle persone attive RS, media 2012-2014 (vedi nota 1).</t>
    </r>
  </si>
  <si>
    <t>2021</t>
  </si>
  <si>
    <t>Ustat, ultima modifica: 07.10.2021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</si>
</sst>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4" x14ac:knownFonts="1">
    <font>
      <sz val="10"/>
      <name val="Arial"/>
    </font>
    <font>
      <b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3" fillId="0" borderId="0"/>
  </cellStyleXfs>
  <cellXfs count="67">
    <xf numFmtId="0" fontId="0" fillId="0" borderId="0" xfId="0"/>
    <xf numFmtId="3" fontId="6" fillId="0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164" fontId="5" fillId="0" borderId="0" xfId="0" applyNumberFormat="1" applyFont="1" applyAlignment="1" applyProtection="1">
      <alignment horizontal="right"/>
      <protection locked="0"/>
    </xf>
    <xf numFmtId="0" fontId="5" fillId="0" borderId="0" xfId="0" applyFont="1" applyFill="1" applyBorder="1" applyAlignment="1" applyProtection="1">
      <alignment horizontal="right"/>
      <protection locked="0"/>
    </xf>
    <xf numFmtId="3" fontId="5" fillId="0" borderId="1" xfId="0" applyNumberFormat="1" applyFont="1" applyFill="1" applyBorder="1" applyAlignment="1" applyProtection="1">
      <alignment horizontal="right"/>
      <protection locked="0"/>
    </xf>
    <xf numFmtId="164" fontId="5" fillId="0" borderId="1" xfId="0" applyNumberFormat="1" applyFont="1" applyFill="1" applyBorder="1" applyAlignment="1" applyProtection="1">
      <alignment horizontal="right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3" fontId="6" fillId="0" borderId="2" xfId="0" applyNumberFormat="1" applyFont="1" applyFill="1" applyBorder="1" applyAlignment="1" applyProtection="1">
      <alignment horizontal="right"/>
      <protection locked="0"/>
    </xf>
    <xf numFmtId="164" fontId="6" fillId="0" borderId="2" xfId="0" applyNumberFormat="1" applyFont="1" applyFill="1" applyBorder="1" applyAlignment="1" applyProtection="1">
      <alignment horizontal="right"/>
      <protection locked="0"/>
    </xf>
    <xf numFmtId="0" fontId="6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165" fontId="6" fillId="0" borderId="2" xfId="0" applyNumberFormat="1" applyFont="1" applyFill="1" applyBorder="1" applyAlignment="1" applyProtection="1">
      <alignment horizontal="right"/>
      <protection locked="0"/>
    </xf>
    <xf numFmtId="3" fontId="7" fillId="0" borderId="2" xfId="0" applyNumberFormat="1" applyFont="1" applyFill="1" applyBorder="1" applyAlignment="1" applyProtection="1">
      <alignment horizontal="right"/>
      <protection locked="0"/>
    </xf>
    <xf numFmtId="165" fontId="7" fillId="0" borderId="2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165" fontId="6" fillId="0" borderId="3" xfId="0" applyNumberFormat="1" applyFont="1" applyFill="1" applyBorder="1" applyAlignment="1" applyProtection="1">
      <alignment horizontal="right"/>
      <protection locked="0"/>
    </xf>
    <xf numFmtId="3" fontId="6" fillId="0" borderId="3" xfId="0" applyNumberFormat="1" applyFont="1" applyFill="1" applyBorder="1" applyAlignment="1" applyProtection="1">
      <alignment horizontal="right"/>
      <protection locked="0"/>
    </xf>
    <xf numFmtId="3" fontId="6" fillId="0" borderId="0" xfId="0" applyNumberFormat="1" applyFont="1" applyFill="1" applyBorder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3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164" fontId="2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3" fontId="2" fillId="0" borderId="0" xfId="0" applyNumberFormat="1" applyFont="1" applyFill="1" applyBorder="1" applyProtection="1">
      <protection locked="0"/>
    </xf>
    <xf numFmtId="165" fontId="6" fillId="0" borderId="0" xfId="0" applyNumberFormat="1" applyFont="1" applyFill="1" applyBorder="1" applyAlignment="1" applyProtection="1">
      <alignment horizontal="right"/>
      <protection locked="0"/>
    </xf>
    <xf numFmtId="165" fontId="7" fillId="0" borderId="3" xfId="0" applyNumberFormat="1" applyFont="1" applyFill="1" applyBorder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vertical="top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49" fontId="6" fillId="0" borderId="2" xfId="0" applyNumberFormat="1" applyFont="1" applyFill="1" applyBorder="1" applyAlignment="1" applyProtection="1">
      <alignment horizontal="left"/>
      <protection locked="0"/>
    </xf>
    <xf numFmtId="49" fontId="6" fillId="0" borderId="1" xfId="0" applyNumberFormat="1" applyFont="1" applyFill="1" applyBorder="1" applyAlignment="1" applyProtection="1">
      <alignment horizontal="left"/>
      <protection locked="0"/>
    </xf>
    <xf numFmtId="49" fontId="7" fillId="0" borderId="2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 vertical="center" wrapText="1" readingOrder="1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1" fillId="0" borderId="5" xfId="0" applyFont="1" applyFill="1" applyBorder="1" applyAlignment="1" applyProtection="1">
      <alignment horizontal="left"/>
      <protection locked="0"/>
    </xf>
    <xf numFmtId="0" fontId="1" fillId="0" borderId="3" xfId="0" applyFont="1" applyFill="1" applyBorder="1" applyAlignment="1" applyProtection="1">
      <alignment horizontal="left"/>
      <protection locked="0"/>
    </xf>
    <xf numFmtId="0" fontId="5" fillId="0" borderId="6" xfId="0" applyFon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 applyProtection="1">
      <alignment horizontal="left"/>
      <protection locked="0"/>
    </xf>
    <xf numFmtId="0" fontId="5" fillId="0" borderId="6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</cellXfs>
  <cellStyles count="3">
    <cellStyle name="Normale" xfId="0" builtinId="0"/>
    <cellStyle name="Normale 2" xfId="1"/>
    <cellStyle name="Normale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5"/>
  <sheetViews>
    <sheetView tabSelected="1" zoomScaleNormal="100" workbookViewId="0">
      <pane xSplit="4" ySplit="9" topLeftCell="E63" activePane="bottomRight" state="frozen"/>
      <selection pane="topRight" activeCell="E1" sqref="E1"/>
      <selection pane="bottomLeft" activeCell="A10" sqref="A10"/>
      <selection pane="bottomRight" sqref="A1:T1"/>
    </sheetView>
  </sheetViews>
  <sheetFormatPr defaultRowHeight="12.75" x14ac:dyDescent="0.2"/>
  <cols>
    <col min="1" max="3" width="1.7109375" style="31" customWidth="1"/>
    <col min="4" max="4" width="7.5703125" style="31" customWidth="1"/>
    <col min="5" max="10" width="13.7109375" style="31" customWidth="1"/>
    <col min="11" max="11" width="3.7109375" style="31" customWidth="1"/>
    <col min="12" max="12" width="13.7109375" style="31" customWidth="1"/>
    <col min="13" max="15" width="13.7109375" style="32" customWidth="1"/>
    <col min="16" max="16" width="13.7109375" style="31" customWidth="1"/>
    <col min="17" max="17" width="13.7109375" style="32" customWidth="1"/>
    <col min="18" max="19" width="13.7109375" style="31" customWidth="1"/>
    <col min="20" max="20" width="3.7109375" style="32" customWidth="1"/>
    <col min="21" max="16384" width="9.140625" style="31"/>
  </cols>
  <sheetData>
    <row r="1" spans="1:20" s="2" customFormat="1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0" s="3" customFormat="1" ht="15" customHeight="1" x14ac:dyDescent="0.2">
      <c r="A2" s="58" t="s">
        <v>43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s="2" customFormat="1" ht="12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s="2" customFormat="1" ht="12" customHeight="1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s="4" customFormat="1" ht="12" customHeight="1" x14ac:dyDescent="0.2">
      <c r="A5" s="60"/>
      <c r="B5" s="60"/>
      <c r="C5" s="60"/>
      <c r="D5" s="60"/>
      <c r="E5" s="61" t="s">
        <v>0</v>
      </c>
      <c r="F5" s="62"/>
      <c r="G5" s="62"/>
      <c r="H5" s="62"/>
      <c r="I5" s="62"/>
      <c r="J5" s="62"/>
      <c r="K5" s="64"/>
      <c r="L5" s="61" t="s">
        <v>1</v>
      </c>
      <c r="M5" s="62"/>
      <c r="N5" s="62"/>
      <c r="O5" s="62"/>
      <c r="P5" s="62"/>
      <c r="Q5" s="62"/>
      <c r="R5" s="62"/>
      <c r="S5" s="62"/>
      <c r="T5" s="62"/>
    </row>
    <row r="6" spans="1:20" s="6" customFormat="1" ht="13.5" customHeight="1" x14ac:dyDescent="0.2">
      <c r="A6" s="54"/>
      <c r="B6" s="54"/>
      <c r="C6" s="54"/>
      <c r="D6" s="54"/>
      <c r="E6" s="63" t="s">
        <v>2</v>
      </c>
      <c r="F6" s="54"/>
      <c r="G6" s="54"/>
      <c r="H6" s="54"/>
      <c r="I6" s="54"/>
      <c r="J6" s="54" t="s">
        <v>30</v>
      </c>
      <c r="K6" s="55"/>
      <c r="L6" s="65" t="s">
        <v>31</v>
      </c>
      <c r="M6" s="66"/>
      <c r="N6" s="66" t="s">
        <v>2</v>
      </c>
      <c r="O6" s="66"/>
      <c r="P6" s="66"/>
      <c r="Q6" s="66"/>
      <c r="R6" s="66"/>
      <c r="S6" s="54" t="s">
        <v>30</v>
      </c>
      <c r="T6" s="54"/>
    </row>
    <row r="7" spans="1:20" s="6" customFormat="1" ht="12" customHeight="1" x14ac:dyDescent="0.2">
      <c r="A7" s="54"/>
      <c r="B7" s="54"/>
      <c r="C7" s="54"/>
      <c r="D7" s="54"/>
      <c r="E7" s="54" t="s">
        <v>3</v>
      </c>
      <c r="F7" s="54"/>
      <c r="G7" s="54" t="s">
        <v>4</v>
      </c>
      <c r="H7" s="54"/>
      <c r="I7" s="5" t="s">
        <v>5</v>
      </c>
      <c r="J7" s="7"/>
      <c r="K7" s="7"/>
      <c r="L7" s="7"/>
      <c r="M7" s="7"/>
      <c r="N7" s="54" t="s">
        <v>3</v>
      </c>
      <c r="O7" s="54"/>
      <c r="P7" s="54" t="s">
        <v>4</v>
      </c>
      <c r="Q7" s="54"/>
      <c r="R7" s="7" t="s">
        <v>5</v>
      </c>
      <c r="S7" s="7"/>
      <c r="T7" s="7"/>
    </row>
    <row r="8" spans="1:20" s="10" customFormat="1" ht="12" customHeight="1" x14ac:dyDescent="0.2">
      <c r="A8" s="54"/>
      <c r="B8" s="54"/>
      <c r="C8" s="54"/>
      <c r="D8" s="54"/>
      <c r="E8" s="5"/>
      <c r="F8" s="5"/>
      <c r="G8" s="5"/>
      <c r="H8" s="5"/>
      <c r="I8" s="5"/>
      <c r="J8" s="5"/>
      <c r="K8" s="5"/>
      <c r="L8" s="8"/>
      <c r="M8" s="9"/>
      <c r="N8" s="9"/>
      <c r="O8" s="9"/>
      <c r="P8" s="8"/>
      <c r="Q8" s="9"/>
      <c r="R8" s="8"/>
      <c r="S8" s="8"/>
      <c r="T8" s="5"/>
    </row>
    <row r="9" spans="1:20" s="10" customFormat="1" ht="13.5" customHeight="1" x14ac:dyDescent="0.2">
      <c r="A9" s="56"/>
      <c r="B9" s="56"/>
      <c r="C9" s="56"/>
      <c r="D9" s="56"/>
      <c r="E9" s="11" t="s">
        <v>6</v>
      </c>
      <c r="F9" s="12" t="s">
        <v>44</v>
      </c>
      <c r="G9" s="11" t="s">
        <v>6</v>
      </c>
      <c r="H9" s="12" t="s">
        <v>44</v>
      </c>
      <c r="I9" s="11"/>
      <c r="J9" s="12" t="s">
        <v>29</v>
      </c>
      <c r="K9" s="10" t="s">
        <v>45</v>
      </c>
      <c r="L9" s="11" t="s">
        <v>6</v>
      </c>
      <c r="M9" s="12" t="s">
        <v>44</v>
      </c>
      <c r="N9" s="11" t="s">
        <v>6</v>
      </c>
      <c r="O9" s="12" t="s">
        <v>44</v>
      </c>
      <c r="P9" s="11" t="s">
        <v>6</v>
      </c>
      <c r="Q9" s="12" t="s">
        <v>44</v>
      </c>
      <c r="R9" s="11"/>
      <c r="S9" s="12" t="s">
        <v>29</v>
      </c>
      <c r="T9" s="10" t="s">
        <v>45</v>
      </c>
    </row>
    <row r="10" spans="1:20" s="16" customFormat="1" ht="12.75" customHeight="1" x14ac:dyDescent="0.2">
      <c r="A10" s="49">
        <v>1985</v>
      </c>
      <c r="B10" s="49"/>
      <c r="C10" s="49"/>
      <c r="D10" s="49"/>
      <c r="E10" s="14">
        <v>30345</v>
      </c>
      <c r="F10" s="15">
        <v>-14.4</v>
      </c>
      <c r="G10" s="14">
        <v>27024</v>
      </c>
      <c r="H10" s="15">
        <v>-16.399999999999999</v>
      </c>
      <c r="I10" s="14">
        <v>3321</v>
      </c>
      <c r="J10" s="15">
        <v>1</v>
      </c>
      <c r="K10" s="14" t="s">
        <v>7</v>
      </c>
      <c r="L10" s="14" t="s">
        <v>7</v>
      </c>
      <c r="M10" s="15" t="s">
        <v>7</v>
      </c>
      <c r="N10" s="14">
        <v>2448</v>
      </c>
      <c r="O10" s="15">
        <v>-0.7</v>
      </c>
      <c r="P10" s="14">
        <v>2127</v>
      </c>
      <c r="Q10" s="15">
        <v>-2.8</v>
      </c>
      <c r="R10" s="14">
        <v>321</v>
      </c>
      <c r="S10" s="15">
        <v>2.1</v>
      </c>
      <c r="T10" s="14" t="s">
        <v>7</v>
      </c>
    </row>
    <row r="11" spans="1:20" s="16" customFormat="1" ht="11.25" customHeight="1" x14ac:dyDescent="0.2">
      <c r="A11" s="49">
        <v>1986</v>
      </c>
      <c r="B11" s="49"/>
      <c r="C11" s="49"/>
      <c r="D11" s="49"/>
      <c r="E11" s="14">
        <v>25714</v>
      </c>
      <c r="F11" s="15">
        <v>-15.3</v>
      </c>
      <c r="G11" s="14">
        <v>22770</v>
      </c>
      <c r="H11" s="15">
        <v>-15.7</v>
      </c>
      <c r="I11" s="14">
        <v>2944</v>
      </c>
      <c r="J11" s="15">
        <v>0.8</v>
      </c>
      <c r="K11" s="14" t="s">
        <v>7</v>
      </c>
      <c r="L11" s="14">
        <v>2725.6666666666665</v>
      </c>
      <c r="M11" s="15" t="s">
        <v>7</v>
      </c>
      <c r="N11" s="14">
        <v>2580</v>
      </c>
      <c r="O11" s="15">
        <v>5.4</v>
      </c>
      <c r="P11" s="14">
        <v>2247</v>
      </c>
      <c r="Q11" s="15">
        <v>5.6</v>
      </c>
      <c r="R11" s="14">
        <v>333</v>
      </c>
      <c r="S11" s="15">
        <v>2.2000000000000002</v>
      </c>
      <c r="T11" s="14" t="s">
        <v>7</v>
      </c>
    </row>
    <row r="12" spans="1:20" s="16" customFormat="1" ht="11.25" customHeight="1" x14ac:dyDescent="0.2">
      <c r="A12" s="49">
        <v>1987</v>
      </c>
      <c r="B12" s="49"/>
      <c r="C12" s="49"/>
      <c r="D12" s="49"/>
      <c r="E12" s="14">
        <v>24673</v>
      </c>
      <c r="F12" s="15">
        <v>-4</v>
      </c>
      <c r="G12" s="14">
        <v>21918</v>
      </c>
      <c r="H12" s="15">
        <v>-3.7</v>
      </c>
      <c r="I12" s="14">
        <v>2756</v>
      </c>
      <c r="J12" s="15">
        <v>0.8</v>
      </c>
      <c r="K12" s="14" t="s">
        <v>7</v>
      </c>
      <c r="L12" s="14">
        <v>2739.6666666666665</v>
      </c>
      <c r="M12" s="15">
        <v>0.51363580775345485</v>
      </c>
      <c r="N12" s="14">
        <v>2573</v>
      </c>
      <c r="O12" s="15">
        <v>-0.3</v>
      </c>
      <c r="P12" s="14">
        <v>2180</v>
      </c>
      <c r="Q12" s="15">
        <v>-3</v>
      </c>
      <c r="R12" s="14">
        <v>392</v>
      </c>
      <c r="S12" s="15">
        <v>2.2000000000000002</v>
      </c>
      <c r="T12" s="14" t="s">
        <v>7</v>
      </c>
    </row>
    <row r="13" spans="1:20" s="16" customFormat="1" ht="11.25" customHeight="1" x14ac:dyDescent="0.2">
      <c r="A13" s="49">
        <v>1988</v>
      </c>
      <c r="B13" s="49"/>
      <c r="C13" s="49"/>
      <c r="D13" s="49"/>
      <c r="E13" s="14">
        <v>22249</v>
      </c>
      <c r="F13" s="15">
        <v>-9.8000000000000007</v>
      </c>
      <c r="G13" s="14">
        <v>19524</v>
      </c>
      <c r="H13" s="15">
        <v>-10.9</v>
      </c>
      <c r="I13" s="14">
        <v>2725</v>
      </c>
      <c r="J13" s="15">
        <v>0.7</v>
      </c>
      <c r="K13" s="14" t="s">
        <v>7</v>
      </c>
      <c r="L13" s="14">
        <v>2599.4166666666665</v>
      </c>
      <c r="M13" s="15">
        <v>-5.1192359167781971</v>
      </c>
      <c r="N13" s="14">
        <v>2366</v>
      </c>
      <c r="O13" s="15">
        <v>-8</v>
      </c>
      <c r="P13" s="14">
        <v>1963</v>
      </c>
      <c r="Q13" s="15">
        <v>-10</v>
      </c>
      <c r="R13" s="14">
        <v>403</v>
      </c>
      <c r="S13" s="15">
        <v>2.1</v>
      </c>
      <c r="T13" s="14" t="s">
        <v>7</v>
      </c>
    </row>
    <row r="14" spans="1:20" s="16" customFormat="1" ht="11.25" customHeight="1" x14ac:dyDescent="0.2">
      <c r="A14" s="49">
        <v>1989</v>
      </c>
      <c r="B14" s="49"/>
      <c r="C14" s="49"/>
      <c r="D14" s="49"/>
      <c r="E14" s="14">
        <v>17452</v>
      </c>
      <c r="F14" s="15">
        <v>-21.6</v>
      </c>
      <c r="G14" s="14">
        <v>15133</v>
      </c>
      <c r="H14" s="15">
        <v>-22.5</v>
      </c>
      <c r="I14" s="14">
        <v>2319</v>
      </c>
      <c r="J14" s="15">
        <v>0.6</v>
      </c>
      <c r="K14" s="14" t="s">
        <v>7</v>
      </c>
      <c r="L14" s="14">
        <v>2254.75</v>
      </c>
      <c r="M14" s="15">
        <v>-13.259385118456061</v>
      </c>
      <c r="N14" s="14">
        <v>2070</v>
      </c>
      <c r="O14" s="15">
        <v>-12.4</v>
      </c>
      <c r="P14" s="14">
        <v>1700</v>
      </c>
      <c r="Q14" s="15">
        <v>-13.4</v>
      </c>
      <c r="R14" s="14">
        <v>370</v>
      </c>
      <c r="S14" s="15">
        <v>1.8</v>
      </c>
      <c r="T14" s="14" t="s">
        <v>7</v>
      </c>
    </row>
    <row r="15" spans="1:20" s="16" customFormat="1" ht="11.25" customHeight="1" x14ac:dyDescent="0.2">
      <c r="A15" s="49">
        <v>1990</v>
      </c>
      <c r="B15" s="49"/>
      <c r="C15" s="49"/>
      <c r="D15" s="49"/>
      <c r="E15" s="14">
        <v>18133</v>
      </c>
      <c r="F15" s="15">
        <v>3.9</v>
      </c>
      <c r="G15" s="14">
        <v>15980</v>
      </c>
      <c r="H15" s="15">
        <v>5.6</v>
      </c>
      <c r="I15" s="14">
        <v>2153</v>
      </c>
      <c r="J15" s="15">
        <v>0.6</v>
      </c>
      <c r="K15" s="14" t="s">
        <v>7</v>
      </c>
      <c r="L15" s="14">
        <v>2364.5</v>
      </c>
      <c r="M15" s="15">
        <v>4.8675019403481539</v>
      </c>
      <c r="N15" s="14">
        <v>2141</v>
      </c>
      <c r="O15" s="15">
        <v>3.4</v>
      </c>
      <c r="P15" s="14">
        <v>1717</v>
      </c>
      <c r="Q15" s="15">
        <v>1</v>
      </c>
      <c r="R15" s="14">
        <v>424</v>
      </c>
      <c r="S15" s="15">
        <v>1.9</v>
      </c>
      <c r="T15" s="14" t="s">
        <v>7</v>
      </c>
    </row>
    <row r="16" spans="1:20" s="16" customFormat="1" ht="11.25" customHeight="1" x14ac:dyDescent="0.2">
      <c r="A16" s="49">
        <v>1991</v>
      </c>
      <c r="B16" s="49"/>
      <c r="C16" s="49"/>
      <c r="D16" s="49"/>
      <c r="E16" s="14">
        <v>39223</v>
      </c>
      <c r="F16" s="15">
        <v>116.3</v>
      </c>
      <c r="G16" s="14">
        <v>35065</v>
      </c>
      <c r="H16" s="15">
        <v>119.4</v>
      </c>
      <c r="I16" s="14">
        <v>4158</v>
      </c>
      <c r="J16" s="15">
        <v>1.3</v>
      </c>
      <c r="K16" s="14" t="s">
        <v>7</v>
      </c>
      <c r="L16" s="14">
        <v>3744.75</v>
      </c>
      <c r="M16" s="15">
        <v>58.373863396066817</v>
      </c>
      <c r="N16" s="14">
        <v>3414</v>
      </c>
      <c r="O16" s="15">
        <v>59.5</v>
      </c>
      <c r="P16" s="14">
        <v>2824</v>
      </c>
      <c r="Q16" s="15">
        <v>64.5</v>
      </c>
      <c r="R16" s="14">
        <v>590</v>
      </c>
      <c r="S16" s="15">
        <v>3</v>
      </c>
      <c r="T16" s="14" t="s">
        <v>7</v>
      </c>
    </row>
    <row r="17" spans="1:20" s="16" customFormat="1" ht="11.25" customHeight="1" x14ac:dyDescent="0.2">
      <c r="A17" s="49">
        <v>1992</v>
      </c>
      <c r="B17" s="49"/>
      <c r="C17" s="49"/>
      <c r="D17" s="49"/>
      <c r="E17" s="14">
        <v>92308</v>
      </c>
      <c r="F17" s="15">
        <v>135.30000000000001</v>
      </c>
      <c r="G17" s="14">
        <v>82429</v>
      </c>
      <c r="H17" s="15">
        <v>135.1</v>
      </c>
      <c r="I17" s="14">
        <v>9878</v>
      </c>
      <c r="J17" s="15">
        <v>3</v>
      </c>
      <c r="K17" s="14" t="s">
        <v>7</v>
      </c>
      <c r="L17" s="14">
        <v>6568.25</v>
      </c>
      <c r="M17" s="15">
        <v>75.398891781827899</v>
      </c>
      <c r="N17" s="14">
        <v>6098</v>
      </c>
      <c r="O17" s="15">
        <v>78.599999999999994</v>
      </c>
      <c r="P17" s="14">
        <v>5198</v>
      </c>
      <c r="Q17" s="15">
        <v>84.1</v>
      </c>
      <c r="R17" s="14">
        <v>901</v>
      </c>
      <c r="S17" s="15">
        <v>5.3</v>
      </c>
      <c r="T17" s="14" t="s">
        <v>7</v>
      </c>
    </row>
    <row r="18" spans="1:20" s="16" customFormat="1" ht="12.75" customHeight="1" x14ac:dyDescent="0.2">
      <c r="A18" s="49">
        <v>1993</v>
      </c>
      <c r="B18" s="49"/>
      <c r="C18" s="49"/>
      <c r="D18" s="49"/>
      <c r="E18" s="14">
        <v>163135</v>
      </c>
      <c r="F18" s="15">
        <v>76.7</v>
      </c>
      <c r="G18" s="14">
        <v>144983</v>
      </c>
      <c r="H18" s="15">
        <v>75.900000000000006</v>
      </c>
      <c r="I18" s="14">
        <v>18153</v>
      </c>
      <c r="J18" s="15">
        <v>4.5</v>
      </c>
      <c r="K18" s="14" t="s">
        <v>7</v>
      </c>
      <c r="L18" s="14">
        <v>9888.5</v>
      </c>
      <c r="M18" s="15">
        <v>50.549994290716704</v>
      </c>
      <c r="N18" s="14">
        <v>8805</v>
      </c>
      <c r="O18" s="15">
        <v>44.4</v>
      </c>
      <c r="P18" s="14">
        <v>7691</v>
      </c>
      <c r="Q18" s="15">
        <v>48</v>
      </c>
      <c r="R18" s="14">
        <v>1114</v>
      </c>
      <c r="S18" s="15">
        <v>6.3</v>
      </c>
      <c r="T18" s="14" t="s">
        <v>7</v>
      </c>
    </row>
    <row r="19" spans="1:20" s="16" customFormat="1" ht="11.25" customHeight="1" x14ac:dyDescent="0.2">
      <c r="A19" s="49">
        <v>1994</v>
      </c>
      <c r="B19" s="49"/>
      <c r="C19" s="49"/>
      <c r="D19" s="49"/>
      <c r="E19" s="14">
        <v>171038</v>
      </c>
      <c r="F19" s="15">
        <v>4.8</v>
      </c>
      <c r="G19" s="14">
        <v>150021</v>
      </c>
      <c r="H19" s="15">
        <v>3.5</v>
      </c>
      <c r="I19" s="14">
        <v>21016</v>
      </c>
      <c r="J19" s="15">
        <v>4.7</v>
      </c>
      <c r="K19" s="14" t="s">
        <v>7</v>
      </c>
      <c r="L19" s="14">
        <v>11152.416666666666</v>
      </c>
      <c r="M19" s="15">
        <v>12.781682425713365</v>
      </c>
      <c r="N19" s="14">
        <v>9024</v>
      </c>
      <c r="O19" s="15">
        <v>2.5</v>
      </c>
      <c r="P19" s="14">
        <v>7955</v>
      </c>
      <c r="Q19" s="15">
        <v>3.4</v>
      </c>
      <c r="R19" s="14">
        <v>1069</v>
      </c>
      <c r="S19" s="15">
        <v>6.5</v>
      </c>
      <c r="T19" s="14" t="s">
        <v>7</v>
      </c>
    </row>
    <row r="20" spans="1:20" s="16" customFormat="1" ht="11.25" customHeight="1" x14ac:dyDescent="0.2">
      <c r="A20" s="49">
        <v>1995</v>
      </c>
      <c r="B20" s="49"/>
      <c r="C20" s="49"/>
      <c r="D20" s="49"/>
      <c r="E20" s="14">
        <v>153316</v>
      </c>
      <c r="F20" s="15">
        <v>-10.4</v>
      </c>
      <c r="G20" s="14">
        <v>133154</v>
      </c>
      <c r="H20" s="15">
        <v>-11.2</v>
      </c>
      <c r="I20" s="14">
        <v>20162</v>
      </c>
      <c r="J20" s="15">
        <v>4.2</v>
      </c>
      <c r="K20" s="14" t="s">
        <v>7</v>
      </c>
      <c r="L20" s="14">
        <v>12374.916666666666</v>
      </c>
      <c r="M20" s="15">
        <v>10.961749695506953</v>
      </c>
      <c r="N20" s="14">
        <v>9334</v>
      </c>
      <c r="O20" s="15">
        <v>3.4</v>
      </c>
      <c r="P20" s="14">
        <v>8227</v>
      </c>
      <c r="Q20" s="15">
        <v>3.4</v>
      </c>
      <c r="R20" s="14">
        <v>1107</v>
      </c>
      <c r="S20" s="15">
        <v>6.7</v>
      </c>
      <c r="T20" s="14" t="s">
        <v>7</v>
      </c>
    </row>
    <row r="21" spans="1:20" s="16" customFormat="1" ht="11.25" customHeight="1" x14ac:dyDescent="0.2">
      <c r="A21" s="49">
        <v>1996</v>
      </c>
      <c r="B21" s="49"/>
      <c r="C21" s="49"/>
      <c r="D21" s="49"/>
      <c r="E21" s="14">
        <v>168629.91666666666</v>
      </c>
      <c r="F21" s="15">
        <v>9.9884660874707514</v>
      </c>
      <c r="G21" s="14">
        <v>146892.41666666666</v>
      </c>
      <c r="H21" s="15">
        <v>10.317689792771271</v>
      </c>
      <c r="I21" s="14">
        <v>21737.5</v>
      </c>
      <c r="J21" s="15">
        <v>4.6583333333333332</v>
      </c>
      <c r="K21" s="14" t="s">
        <v>7</v>
      </c>
      <c r="L21" s="14">
        <v>14949.75</v>
      </c>
      <c r="M21" s="15">
        <v>20.806874120364451</v>
      </c>
      <c r="N21" s="14">
        <v>10556.916666666666</v>
      </c>
      <c r="O21" s="15">
        <v>13.101742732661947</v>
      </c>
      <c r="P21" s="14">
        <v>9329.75</v>
      </c>
      <c r="Q21" s="15">
        <v>13.404035492889266</v>
      </c>
      <c r="R21" s="14">
        <v>1227.1666666666667</v>
      </c>
      <c r="S21" s="15">
        <v>7.5583333333333327</v>
      </c>
      <c r="T21" s="14" t="s">
        <v>7</v>
      </c>
    </row>
    <row r="22" spans="1:20" s="16" customFormat="1" ht="11.25" customHeight="1" x14ac:dyDescent="0.2">
      <c r="A22" s="49">
        <v>1997</v>
      </c>
      <c r="B22" s="49"/>
      <c r="C22" s="49"/>
      <c r="D22" s="49"/>
      <c r="E22" s="14">
        <v>188304.25</v>
      </c>
      <c r="F22" s="15">
        <v>11.667166610906829</v>
      </c>
      <c r="G22" s="14">
        <v>162235.08333333334</v>
      </c>
      <c r="H22" s="15">
        <v>10.44483235746798</v>
      </c>
      <c r="I22" s="14">
        <v>26069.166666666668</v>
      </c>
      <c r="J22" s="15">
        <v>5.208333333333333</v>
      </c>
      <c r="K22" s="14" t="s">
        <v>7</v>
      </c>
      <c r="L22" s="14">
        <v>16816</v>
      </c>
      <c r="M22" s="15">
        <v>12.483486345925517</v>
      </c>
      <c r="N22" s="14">
        <v>10864.333333333334</v>
      </c>
      <c r="O22" s="15">
        <v>2.9119929272278164</v>
      </c>
      <c r="P22" s="14">
        <v>9447.9166666666661</v>
      </c>
      <c r="Q22" s="15">
        <v>1.2665576962583784</v>
      </c>
      <c r="R22" s="14">
        <v>1416.4166666666667</v>
      </c>
      <c r="S22" s="15">
        <v>7.7750000000000004</v>
      </c>
      <c r="T22" s="14" t="s">
        <v>7</v>
      </c>
    </row>
    <row r="23" spans="1:20" s="16" customFormat="1" ht="11.25" customHeight="1" x14ac:dyDescent="0.2">
      <c r="A23" s="49">
        <v>1998</v>
      </c>
      <c r="B23" s="49"/>
      <c r="C23" s="49"/>
      <c r="D23" s="49"/>
      <c r="E23" s="14">
        <v>139660</v>
      </c>
      <c r="F23" s="15">
        <v>-25.832794533315102</v>
      </c>
      <c r="G23" s="14">
        <v>117798.25</v>
      </c>
      <c r="H23" s="15">
        <v>-27.390396959967049</v>
      </c>
      <c r="I23" s="14">
        <v>21861.75</v>
      </c>
      <c r="J23" s="15">
        <v>3.85</v>
      </c>
      <c r="K23" s="14" t="s">
        <v>7</v>
      </c>
      <c r="L23" s="14">
        <v>15127.333333333334</v>
      </c>
      <c r="M23" s="15">
        <v>-10.042023469711383</v>
      </c>
      <c r="N23" s="14">
        <v>8844.1666666666661</v>
      </c>
      <c r="O23" s="15">
        <v>-18.594483478047444</v>
      </c>
      <c r="P23" s="14">
        <v>7540.333333333333</v>
      </c>
      <c r="Q23" s="15">
        <v>-20.190518191841235</v>
      </c>
      <c r="R23" s="14">
        <v>1303.8333333333333</v>
      </c>
      <c r="S23" s="15">
        <v>6.3333333333333339</v>
      </c>
      <c r="T23" s="14" t="s">
        <v>7</v>
      </c>
    </row>
    <row r="24" spans="1:20" s="16" customFormat="1" ht="11.25" customHeight="1" x14ac:dyDescent="0.2">
      <c r="A24" s="49">
        <v>1999</v>
      </c>
      <c r="B24" s="49"/>
      <c r="C24" s="49"/>
      <c r="D24" s="49"/>
      <c r="E24" s="14">
        <v>98602.333333333328</v>
      </c>
      <c r="F24" s="15">
        <v>-29.398300634875174</v>
      </c>
      <c r="G24" s="14">
        <v>81912.166666666672</v>
      </c>
      <c r="H24" s="15">
        <v>-30.464020758655863</v>
      </c>
      <c r="I24" s="14">
        <v>16690.166666666668</v>
      </c>
      <c r="J24" s="15">
        <v>2.7166666666666668</v>
      </c>
      <c r="K24" s="14" t="s">
        <v>7</v>
      </c>
      <c r="L24" s="14">
        <v>11300.166666666666</v>
      </c>
      <c r="M24" s="15">
        <v>-25.299678286545337</v>
      </c>
      <c r="N24" s="14">
        <v>6086.666666666667</v>
      </c>
      <c r="O24" s="15">
        <v>-31.178743050975211</v>
      </c>
      <c r="P24" s="14">
        <v>5083.333333333333</v>
      </c>
      <c r="Q24" s="15">
        <v>-32.584766367534598</v>
      </c>
      <c r="R24" s="14">
        <v>1003.3333333333334</v>
      </c>
      <c r="S24" s="15">
        <v>4.3666666666666663</v>
      </c>
      <c r="T24" s="14" t="s">
        <v>7</v>
      </c>
    </row>
    <row r="25" spans="1:20" s="16" customFormat="1" ht="11.25" customHeight="1" x14ac:dyDescent="0.2">
      <c r="A25" s="49">
        <v>2000</v>
      </c>
      <c r="B25" s="49"/>
      <c r="C25" s="49"/>
      <c r="D25" s="49"/>
      <c r="E25" s="14">
        <v>71987</v>
      </c>
      <c r="F25" s="15">
        <v>-27</v>
      </c>
      <c r="G25" s="14">
        <v>58782</v>
      </c>
      <c r="H25" s="15">
        <v>-28.2</v>
      </c>
      <c r="I25" s="14">
        <v>13205</v>
      </c>
      <c r="J25" s="15">
        <v>1.8</v>
      </c>
      <c r="K25" s="14" t="s">
        <v>7</v>
      </c>
      <c r="L25" s="14">
        <v>8443</v>
      </c>
      <c r="M25" s="15">
        <v>-25.3</v>
      </c>
      <c r="N25" s="14">
        <v>4573</v>
      </c>
      <c r="O25" s="15">
        <v>-24.9</v>
      </c>
      <c r="P25" s="14">
        <v>3805</v>
      </c>
      <c r="Q25" s="15">
        <v>-25.2</v>
      </c>
      <c r="R25" s="14">
        <v>768</v>
      </c>
      <c r="S25" s="15">
        <v>3.1</v>
      </c>
      <c r="T25" s="14" t="s">
        <v>7</v>
      </c>
    </row>
    <row r="26" spans="1:20" s="16" customFormat="1" ht="11.25" customHeight="1" x14ac:dyDescent="0.2">
      <c r="A26" s="49">
        <v>2001</v>
      </c>
      <c r="B26" s="49"/>
      <c r="C26" s="49"/>
      <c r="D26" s="49"/>
      <c r="E26" s="14">
        <v>67919</v>
      </c>
      <c r="F26" s="15">
        <v>-5.7</v>
      </c>
      <c r="G26" s="14">
        <v>54858</v>
      </c>
      <c r="H26" s="15">
        <v>-6.7</v>
      </c>
      <c r="I26" s="14">
        <v>12395</v>
      </c>
      <c r="J26" s="15">
        <v>1.7</v>
      </c>
      <c r="K26" s="14" t="s">
        <v>7</v>
      </c>
      <c r="L26" s="14">
        <v>6618</v>
      </c>
      <c r="M26" s="15">
        <v>-21.6</v>
      </c>
      <c r="N26" s="14">
        <v>3907</v>
      </c>
      <c r="O26" s="15">
        <v>-14.6</v>
      </c>
      <c r="P26" s="14">
        <v>3273</v>
      </c>
      <c r="Q26" s="15">
        <v>-14</v>
      </c>
      <c r="R26" s="14">
        <v>634</v>
      </c>
      <c r="S26" s="15">
        <v>2.6</v>
      </c>
      <c r="T26" s="14" t="s">
        <v>7</v>
      </c>
    </row>
    <row r="27" spans="1:20" s="16" customFormat="1" ht="11.25" customHeight="1" x14ac:dyDescent="0.2">
      <c r="A27" s="49">
        <v>2002</v>
      </c>
      <c r="B27" s="49"/>
      <c r="C27" s="49"/>
      <c r="D27" s="49"/>
      <c r="E27" s="14">
        <v>100504</v>
      </c>
      <c r="F27" s="15">
        <v>48</v>
      </c>
      <c r="G27" s="14">
        <v>84068</v>
      </c>
      <c r="H27" s="15">
        <v>53.2</v>
      </c>
      <c r="I27" s="14">
        <v>16436</v>
      </c>
      <c r="J27" s="15">
        <v>2.5</v>
      </c>
      <c r="K27" s="14" t="s">
        <v>7</v>
      </c>
      <c r="L27" s="14">
        <v>7575</v>
      </c>
      <c r="M27" s="15">
        <v>14.4</v>
      </c>
      <c r="N27" s="14">
        <v>5136</v>
      </c>
      <c r="O27" s="15">
        <v>31.5</v>
      </c>
      <c r="P27" s="14">
        <v>4415</v>
      </c>
      <c r="Q27" s="15">
        <v>34.9</v>
      </c>
      <c r="R27" s="14">
        <v>722</v>
      </c>
      <c r="S27" s="15">
        <v>3.5</v>
      </c>
      <c r="T27" s="14" t="s">
        <v>7</v>
      </c>
    </row>
    <row r="28" spans="1:20" s="16" customFormat="1" ht="11.25" customHeight="1" x14ac:dyDescent="0.2">
      <c r="A28" s="49">
        <v>2003</v>
      </c>
      <c r="B28" s="49"/>
      <c r="C28" s="49"/>
      <c r="D28" s="49"/>
      <c r="E28" s="14">
        <v>145687</v>
      </c>
      <c r="F28" s="15">
        <v>44.956299453836465</v>
      </c>
      <c r="G28" s="14">
        <v>122508</v>
      </c>
      <c r="H28" s="15">
        <v>45.724456022338991</v>
      </c>
      <c r="I28" s="14">
        <v>23179</v>
      </c>
      <c r="J28" s="15">
        <v>3.6916666666666669</v>
      </c>
      <c r="K28" s="14" t="s">
        <v>7</v>
      </c>
      <c r="L28" s="14">
        <v>9069</v>
      </c>
      <c r="M28" s="15">
        <v>19.730675292098489</v>
      </c>
      <c r="N28" s="14">
        <v>6309</v>
      </c>
      <c r="O28" s="15">
        <v>22.828820351412293</v>
      </c>
      <c r="P28" s="14">
        <v>5407.5</v>
      </c>
      <c r="Q28" s="15">
        <v>22.494053686714238</v>
      </c>
      <c r="R28" s="14">
        <v>901</v>
      </c>
      <c r="S28" s="15">
        <v>4.2</v>
      </c>
      <c r="T28" s="14" t="s">
        <v>7</v>
      </c>
    </row>
    <row r="29" spans="1:20" s="17" customFormat="1" ht="11.25" customHeight="1" x14ac:dyDescent="0.2">
      <c r="A29" s="49">
        <v>2004</v>
      </c>
      <c r="B29" s="49"/>
      <c r="C29" s="49"/>
      <c r="D29" s="49"/>
      <c r="E29" s="14">
        <v>153091.33333333334</v>
      </c>
      <c r="F29" s="15">
        <v>5.0823569250058975</v>
      </c>
      <c r="G29" s="14">
        <v>127833.08333333333</v>
      </c>
      <c r="H29" s="15">
        <v>4.346722935100833</v>
      </c>
      <c r="I29" s="14">
        <v>25258.25</v>
      </c>
      <c r="J29" s="15">
        <v>3.8833333333333333</v>
      </c>
      <c r="K29" s="14" t="s">
        <v>7</v>
      </c>
      <c r="L29" s="14">
        <v>9733.3333333333339</v>
      </c>
      <c r="M29" s="15">
        <v>7.3253206895284357</v>
      </c>
      <c r="N29" s="14">
        <v>6749.166666666667</v>
      </c>
      <c r="O29" s="15">
        <v>6.9768056215987793</v>
      </c>
      <c r="P29" s="14">
        <v>5779.833333333333</v>
      </c>
      <c r="Q29" s="15">
        <v>6.8854985359839675</v>
      </c>
      <c r="R29" s="14">
        <v>969.33333333333337</v>
      </c>
      <c r="S29" s="15">
        <v>4.541666666666667</v>
      </c>
      <c r="T29" s="14" t="s">
        <v>7</v>
      </c>
    </row>
    <row r="30" spans="1:20" s="17" customFormat="1" ht="11.25" customHeight="1" x14ac:dyDescent="0.2">
      <c r="A30" s="49">
        <v>2005</v>
      </c>
      <c r="B30" s="49"/>
      <c r="C30" s="49"/>
      <c r="D30" s="49"/>
      <c r="E30" s="14">
        <v>148537.25</v>
      </c>
      <c r="F30" s="15">
        <v>-2.9747492782086571</v>
      </c>
      <c r="G30" s="14">
        <v>123330.58333333333</v>
      </c>
      <c r="H30" s="15">
        <v>-3.5221711646111431</v>
      </c>
      <c r="I30" s="14">
        <v>25206.666666666668</v>
      </c>
      <c r="J30" s="15">
        <v>3.7583333333333333</v>
      </c>
      <c r="K30" s="14" t="s">
        <v>7</v>
      </c>
      <c r="L30" s="14">
        <v>10104.583333333334</v>
      </c>
      <c r="M30" s="15">
        <v>3.8142123287671228</v>
      </c>
      <c r="N30" s="14">
        <v>7218.416666666667</v>
      </c>
      <c r="O30" s="15">
        <v>6.9527102111371768</v>
      </c>
      <c r="P30" s="14">
        <v>6182.5</v>
      </c>
      <c r="Q30" s="15">
        <v>6.9667522131549404</v>
      </c>
      <c r="R30" s="14">
        <v>1035.9166666666667</v>
      </c>
      <c r="S30" s="15">
        <v>4.8666666666666663</v>
      </c>
      <c r="T30" s="14" t="s">
        <v>7</v>
      </c>
    </row>
    <row r="31" spans="1:20" s="16" customFormat="1" ht="11.25" customHeight="1" x14ac:dyDescent="0.2">
      <c r="A31" s="49">
        <v>2006</v>
      </c>
      <c r="B31" s="49"/>
      <c r="C31" s="49"/>
      <c r="D31" s="49"/>
      <c r="E31" s="14">
        <v>131532.33333333334</v>
      </c>
      <c r="F31" s="15">
        <v>-11.448250635222248</v>
      </c>
      <c r="G31" s="14">
        <v>108557.83333333333</v>
      </c>
      <c r="H31" s="15">
        <v>-11.978172486278412</v>
      </c>
      <c r="I31" s="14">
        <v>22974.5</v>
      </c>
      <c r="J31" s="15">
        <v>3.3333333333333335</v>
      </c>
      <c r="K31" s="14" t="s">
        <v>7</v>
      </c>
      <c r="L31" s="14">
        <v>10342.166666666666</v>
      </c>
      <c r="M31" s="15">
        <v>2.3512432477011136</v>
      </c>
      <c r="N31" s="14">
        <v>7259.75</v>
      </c>
      <c r="O31" s="15">
        <v>0.57260941342168337</v>
      </c>
      <c r="P31" s="14">
        <v>6133.666666666667</v>
      </c>
      <c r="Q31" s="15">
        <v>-0.789863863054315</v>
      </c>
      <c r="R31" s="14">
        <v>1126.0833333333333</v>
      </c>
      <c r="S31" s="15">
        <v>4.8833333333333337</v>
      </c>
      <c r="T31" s="14" t="s">
        <v>7</v>
      </c>
    </row>
    <row r="32" spans="1:20" s="16" customFormat="1" ht="11.25" customHeight="1" x14ac:dyDescent="0.2">
      <c r="A32" s="49">
        <v>2007</v>
      </c>
      <c r="B32" s="49"/>
      <c r="C32" s="49"/>
      <c r="D32" s="49"/>
      <c r="E32" s="14">
        <v>109188.75</v>
      </c>
      <c r="F32" s="15">
        <v>-16.987141311261876</v>
      </c>
      <c r="G32" s="14">
        <v>89567.333333333328</v>
      </c>
      <c r="H32" s="15">
        <v>-17.493440516345359</v>
      </c>
      <c r="I32" s="14">
        <v>19621.416666666668</v>
      </c>
      <c r="J32" s="15">
        <v>2.8</v>
      </c>
      <c r="K32" s="14" t="s">
        <v>7</v>
      </c>
      <c r="L32" s="14">
        <v>9559.25</v>
      </c>
      <c r="M32" s="15">
        <v>-7.5701416531029864</v>
      </c>
      <c r="N32" s="14">
        <v>6512.5</v>
      </c>
      <c r="O32" s="15">
        <v>-10.293054168531974</v>
      </c>
      <c r="P32" s="14">
        <v>5425.666666666667</v>
      </c>
      <c r="Q32" s="15">
        <v>-11.542850932014565</v>
      </c>
      <c r="R32" s="14">
        <v>1086.8333333333333</v>
      </c>
      <c r="S32" s="18">
        <v>4.4000000000000004</v>
      </c>
      <c r="T32" s="14" t="s">
        <v>7</v>
      </c>
    </row>
    <row r="33" spans="1:21" s="16" customFormat="1" ht="11.25" customHeight="1" x14ac:dyDescent="0.2">
      <c r="A33" s="49">
        <v>2008</v>
      </c>
      <c r="B33" s="49"/>
      <c r="C33" s="49"/>
      <c r="D33" s="49"/>
      <c r="E33" s="14">
        <v>101725.08333333333</v>
      </c>
      <c r="F33" s="18">
        <v>-6.8355637981629718</v>
      </c>
      <c r="G33" s="14">
        <v>84087.583333333328</v>
      </c>
      <c r="H33" s="18">
        <v>-6.1180229399111292</v>
      </c>
      <c r="I33" s="14">
        <v>17637.5</v>
      </c>
      <c r="J33" s="18">
        <v>2.6</v>
      </c>
      <c r="K33" s="14" t="s">
        <v>7</v>
      </c>
      <c r="L33" s="14">
        <v>8930.75</v>
      </c>
      <c r="M33" s="18">
        <v>-6.5747835865784445</v>
      </c>
      <c r="N33" s="14">
        <v>6096.666666666667</v>
      </c>
      <c r="O33" s="18">
        <v>-6.3851567498400472</v>
      </c>
      <c r="P33" s="14">
        <v>5097.25</v>
      </c>
      <c r="Q33" s="18">
        <v>-6.0530195982060633</v>
      </c>
      <c r="R33" s="14">
        <v>999.41666666666663</v>
      </c>
      <c r="S33" s="18">
        <v>4.0999999999999996</v>
      </c>
      <c r="T33" s="14" t="s">
        <v>7</v>
      </c>
    </row>
    <row r="34" spans="1:21" s="16" customFormat="1" ht="11.25" customHeight="1" x14ac:dyDescent="0.2">
      <c r="A34" s="49">
        <v>2009</v>
      </c>
      <c r="B34" s="49"/>
      <c r="C34" s="49"/>
      <c r="D34" s="49"/>
      <c r="E34" s="14">
        <v>146088.91666666666</v>
      </c>
      <c r="F34" s="18">
        <v>43.611498638896826</v>
      </c>
      <c r="G34" s="14">
        <v>125536.41666666667</v>
      </c>
      <c r="H34" s="18">
        <v>49.292453998856367</v>
      </c>
      <c r="I34" s="14">
        <v>20552.5</v>
      </c>
      <c r="J34" s="18">
        <v>3.7</v>
      </c>
      <c r="K34" s="14" t="s">
        <v>7</v>
      </c>
      <c r="L34" s="14">
        <v>10220.666666666666</v>
      </c>
      <c r="M34" s="18">
        <v>14.443542442310736</v>
      </c>
      <c r="N34" s="14">
        <v>7242.166666666667</v>
      </c>
      <c r="O34" s="18">
        <v>18.788955713504645</v>
      </c>
      <c r="P34" s="14">
        <v>6215.833333333333</v>
      </c>
      <c r="Q34" s="18">
        <v>21.944839537659188</v>
      </c>
      <c r="R34" s="14">
        <v>1026.3333333333333</v>
      </c>
      <c r="S34" s="18">
        <v>4.9000000000000004</v>
      </c>
      <c r="T34" s="14" t="s">
        <v>7</v>
      </c>
    </row>
    <row r="35" spans="1:21" s="16" customFormat="1" ht="11.25" customHeight="1" x14ac:dyDescent="0.2">
      <c r="A35" s="50">
        <v>2010</v>
      </c>
      <c r="B35" s="50"/>
      <c r="C35" s="50"/>
      <c r="D35" s="50"/>
      <c r="E35" s="1">
        <v>151985.91666666666</v>
      </c>
      <c r="F35" s="22">
        <v>4.0365827432722199</v>
      </c>
      <c r="G35" s="1">
        <v>131993.08333333334</v>
      </c>
      <c r="H35" s="22">
        <v>5.143261882176291</v>
      </c>
      <c r="I35" s="1">
        <v>19992.833333333332</v>
      </c>
      <c r="J35" s="22">
        <v>3.5083333333333333</v>
      </c>
      <c r="K35" s="22" t="s">
        <v>33</v>
      </c>
      <c r="L35" s="1">
        <v>10938.083333333334</v>
      </c>
      <c r="M35" s="22">
        <v>7.0192746722327435</v>
      </c>
      <c r="N35" s="1">
        <v>7593</v>
      </c>
      <c r="O35" s="22">
        <v>4.844314546751658</v>
      </c>
      <c r="P35" s="1">
        <v>6550.5</v>
      </c>
      <c r="Q35" s="22">
        <v>5.3840997452741703</v>
      </c>
      <c r="R35" s="1">
        <v>1042.5</v>
      </c>
      <c r="S35" s="22">
        <v>4.7</v>
      </c>
      <c r="T35" s="22" t="s">
        <v>34</v>
      </c>
    </row>
    <row r="36" spans="1:21" s="16" customFormat="1" ht="11.25" customHeight="1" x14ac:dyDescent="0.2">
      <c r="A36" s="50">
        <v>2011</v>
      </c>
      <c r="B36" s="50"/>
      <c r="C36" s="50"/>
      <c r="D36" s="50"/>
      <c r="E36" s="14">
        <v>122892</v>
      </c>
      <c r="F36" s="18">
        <v>-19.142508269680683</v>
      </c>
      <c r="G36" s="14">
        <v>106257.33333333333</v>
      </c>
      <c r="H36" s="18">
        <v>-19.497801968158697</v>
      </c>
      <c r="I36" s="14">
        <v>16634.666666666668</v>
      </c>
      <c r="J36" s="40">
        <v>2.8</v>
      </c>
      <c r="K36" s="40" t="s">
        <v>33</v>
      </c>
      <c r="L36" s="14">
        <v>10014.666666666666</v>
      </c>
      <c r="M36" s="18">
        <v>-8.4422164151245376</v>
      </c>
      <c r="N36" s="14">
        <v>6818.916666666667</v>
      </c>
      <c r="O36" s="18">
        <v>-10.194696869924048</v>
      </c>
      <c r="P36" s="14">
        <v>5890</v>
      </c>
      <c r="Q36" s="18">
        <v>-10.083199755743836</v>
      </c>
      <c r="R36" s="14">
        <v>928.91666666666663</v>
      </c>
      <c r="S36" s="40">
        <v>4.2</v>
      </c>
      <c r="T36" s="40" t="s">
        <v>34</v>
      </c>
    </row>
    <row r="37" spans="1:21" s="16" customFormat="1" ht="11.25" customHeight="1" x14ac:dyDescent="0.2">
      <c r="A37" s="50">
        <v>2012</v>
      </c>
      <c r="B37" s="50"/>
      <c r="C37" s="50"/>
      <c r="D37" s="50"/>
      <c r="E37" s="14">
        <v>125593.75</v>
      </c>
      <c r="F37" s="18">
        <v>2.1984750838134297</v>
      </c>
      <c r="G37" s="14">
        <v>109222.33333333333</v>
      </c>
      <c r="H37" s="18">
        <v>2.7903956432810912</v>
      </c>
      <c r="I37" s="14">
        <v>16371.416666666666</v>
      </c>
      <c r="J37" s="18">
        <v>2.9083333333333332</v>
      </c>
      <c r="K37" s="18" t="s">
        <v>33</v>
      </c>
      <c r="L37" s="14">
        <v>10349.583333333334</v>
      </c>
      <c r="M37" s="18">
        <v>3.3442617494341755</v>
      </c>
      <c r="N37" s="14">
        <v>7017.916666666667</v>
      </c>
      <c r="O37" s="18">
        <v>2.9183521331589817</v>
      </c>
      <c r="P37" s="14">
        <v>6122.75</v>
      </c>
      <c r="Q37" s="18">
        <v>3.9516129032258061</v>
      </c>
      <c r="R37" s="14">
        <v>896.66666666666663</v>
      </c>
      <c r="S37" s="18">
        <v>4.3583333333333334</v>
      </c>
      <c r="T37" s="18" t="s">
        <v>34</v>
      </c>
    </row>
    <row r="38" spans="1:21" s="16" customFormat="1" ht="11.25" customHeight="1" x14ac:dyDescent="0.2">
      <c r="A38" s="50">
        <v>2013</v>
      </c>
      <c r="B38" s="50"/>
      <c r="C38" s="50"/>
      <c r="D38" s="50"/>
      <c r="E38" s="14">
        <v>136524</v>
      </c>
      <c r="F38" s="18">
        <v>8.7028614083105253</v>
      </c>
      <c r="G38" s="14">
        <v>119120.58333333333</v>
      </c>
      <c r="H38" s="18">
        <v>9.0624780646204837</v>
      </c>
      <c r="I38" s="14">
        <v>17403.416666666668</v>
      </c>
      <c r="J38" s="18">
        <v>3.1500000000000004</v>
      </c>
      <c r="K38" s="18" t="s">
        <v>33</v>
      </c>
      <c r="L38" s="14">
        <v>10650.25</v>
      </c>
      <c r="M38" s="18">
        <v>2.9051089013245242</v>
      </c>
      <c r="N38" s="14">
        <v>7260.916666666667</v>
      </c>
      <c r="O38" s="18">
        <v>3.462566051178531</v>
      </c>
      <c r="P38" s="14">
        <v>6369.75</v>
      </c>
      <c r="Q38" s="18">
        <v>4.0341349883630722</v>
      </c>
      <c r="R38" s="14">
        <v>891.16666666666663</v>
      </c>
      <c r="S38" s="18">
        <v>4.5083333333333337</v>
      </c>
      <c r="T38" s="18" t="s">
        <v>34</v>
      </c>
    </row>
    <row r="39" spans="1:21" s="16" customFormat="1" ht="11.25" customHeight="1" x14ac:dyDescent="0.2">
      <c r="A39" s="52" t="s">
        <v>40</v>
      </c>
      <c r="B39" s="52"/>
      <c r="C39" s="52"/>
      <c r="D39" s="52"/>
      <c r="E39" s="14">
        <v>136763.75</v>
      </c>
      <c r="F39" s="18">
        <v>0.17561014913128828</v>
      </c>
      <c r="G39" s="14">
        <v>119244.75</v>
      </c>
      <c r="H39" s="18">
        <v>0.10423611368592597</v>
      </c>
      <c r="I39" s="14">
        <v>17519</v>
      </c>
      <c r="J39" s="18">
        <v>3.0437607619786937</v>
      </c>
      <c r="K39" s="14" t="s">
        <v>33</v>
      </c>
      <c r="L39" s="14">
        <v>10280</v>
      </c>
      <c r="M39" s="18">
        <v>-3.4764442149245323</v>
      </c>
      <c r="N39" s="14">
        <v>6810.333333333333</v>
      </c>
      <c r="O39" s="18">
        <v>-6.2055984666766211</v>
      </c>
      <c r="P39" s="14">
        <v>5944.583333333333</v>
      </c>
      <c r="Q39" s="18">
        <v>-6.6747779216871459</v>
      </c>
      <c r="R39" s="14">
        <v>865.75</v>
      </c>
      <c r="S39" s="18">
        <v>4.0643419688913029</v>
      </c>
      <c r="T39" s="14" t="s">
        <v>33</v>
      </c>
    </row>
    <row r="40" spans="1:21" s="16" customFormat="1" ht="11.25" customHeight="1" x14ac:dyDescent="0.2">
      <c r="A40" s="51" t="s">
        <v>41</v>
      </c>
      <c r="B40" s="51"/>
      <c r="C40" s="51"/>
      <c r="D40" s="51"/>
      <c r="E40" s="14">
        <v>142809.58333333334</v>
      </c>
      <c r="F40" s="18">
        <v>4.4206402159441689</v>
      </c>
      <c r="G40" s="14">
        <v>125085.41666666667</v>
      </c>
      <c r="H40" s="18">
        <v>4.8980493201307995</v>
      </c>
      <c r="I40" s="14">
        <v>17724.166666666668</v>
      </c>
      <c r="J40" s="18">
        <v>3.1783144742998517</v>
      </c>
      <c r="K40" s="14" t="s">
        <v>33</v>
      </c>
      <c r="L40" s="14">
        <v>9710.0833333333339</v>
      </c>
      <c r="M40" s="18">
        <v>-5.5439364461737943</v>
      </c>
      <c r="N40" s="14">
        <v>6174.916666666667</v>
      </c>
      <c r="O40" s="18">
        <v>-9.3301845235181737</v>
      </c>
      <c r="P40" s="14">
        <v>5368.5</v>
      </c>
      <c r="Q40" s="18">
        <v>-9.6908950725450289</v>
      </c>
      <c r="R40" s="14">
        <v>807.25</v>
      </c>
      <c r="S40" s="18">
        <v>3.6851313635269514</v>
      </c>
      <c r="T40" s="14" t="s">
        <v>33</v>
      </c>
    </row>
    <row r="41" spans="1:21" s="16" customFormat="1" ht="11.25" customHeight="1" x14ac:dyDescent="0.2">
      <c r="A41" s="51" t="s">
        <v>42</v>
      </c>
      <c r="B41" s="51"/>
      <c r="C41" s="51"/>
      <c r="D41" s="51"/>
      <c r="E41" s="14">
        <v>149317</v>
      </c>
      <c r="F41" s="18">
        <v>4.556708670928356</v>
      </c>
      <c r="G41" s="14">
        <v>130352.66666666667</v>
      </c>
      <c r="H41" s="18">
        <v>4.2109225362668843</v>
      </c>
      <c r="I41" s="14">
        <v>18964.333333333332</v>
      </c>
      <c r="J41" s="18">
        <v>3.3231410055396435</v>
      </c>
      <c r="K41" s="14" t="s">
        <v>33</v>
      </c>
      <c r="L41" s="14">
        <v>9359.1666666666661</v>
      </c>
      <c r="M41" s="18">
        <v>-3.6139408346993371</v>
      </c>
      <c r="N41" s="14">
        <v>5877</v>
      </c>
      <c r="O41" s="18">
        <v>-4.8246265131783197</v>
      </c>
      <c r="P41" s="14">
        <v>5090.333333333333</v>
      </c>
      <c r="Q41" s="18">
        <v>-5.1814597497749268</v>
      </c>
      <c r="R41" s="14">
        <v>786.66666666666663</v>
      </c>
      <c r="S41" s="18">
        <v>3.5073375387167816</v>
      </c>
      <c r="T41" s="14" t="s">
        <v>33</v>
      </c>
    </row>
    <row r="42" spans="1:21" s="16" customFormat="1" ht="11.25" customHeight="1" x14ac:dyDescent="0.2">
      <c r="A42" s="51" t="s">
        <v>35</v>
      </c>
      <c r="B42" s="51"/>
      <c r="C42" s="51"/>
      <c r="D42" s="51"/>
      <c r="E42" s="14">
        <v>143142.25</v>
      </c>
      <c r="F42" s="25">
        <v>-4.1353295338106184</v>
      </c>
      <c r="G42" s="14">
        <v>123840.08333333333</v>
      </c>
      <c r="H42" s="25">
        <v>-4.9961258943686175</v>
      </c>
      <c r="I42" s="14">
        <v>19302.166666666668</v>
      </c>
      <c r="J42" s="18">
        <v>3.0875574297362003</v>
      </c>
      <c r="K42" s="14" t="s">
        <v>33</v>
      </c>
      <c r="L42" s="14">
        <v>9238.8333333333339</v>
      </c>
      <c r="M42" s="25">
        <v>-1.285727005609461</v>
      </c>
      <c r="N42" s="14">
        <v>5667.416666666667</v>
      </c>
      <c r="O42" s="25">
        <v>-3.5661618739719758</v>
      </c>
      <c r="P42" s="14">
        <v>4889.083333333333</v>
      </c>
      <c r="Q42" s="25">
        <v>-3.9535721301813895</v>
      </c>
      <c r="R42" s="14">
        <v>778.33333333333337</v>
      </c>
      <c r="S42" s="18">
        <v>3.3106970042157116</v>
      </c>
      <c r="T42" s="14" t="s">
        <v>33</v>
      </c>
    </row>
    <row r="43" spans="1:21" s="16" customFormat="1" ht="11.25" customHeight="1" x14ac:dyDescent="0.2">
      <c r="A43" s="51" t="s">
        <v>38</v>
      </c>
      <c r="B43" s="51"/>
      <c r="C43" s="51"/>
      <c r="D43" s="51"/>
      <c r="E43" s="14">
        <v>118103.08333333333</v>
      </c>
      <c r="F43" s="18">
        <v>-17.492505997821517</v>
      </c>
      <c r="G43" s="14">
        <v>97909.333333333328</v>
      </c>
      <c r="H43" s="18">
        <v>-20.938899023673677</v>
      </c>
      <c r="I43" s="14">
        <v>20193.75</v>
      </c>
      <c r="J43" s="18">
        <v>2.5474662611534122</v>
      </c>
      <c r="K43" s="14" t="s">
        <v>33</v>
      </c>
      <c r="L43" s="14">
        <v>8901.4166666666661</v>
      </c>
      <c r="M43" s="25">
        <v>-3.6521566575866493</v>
      </c>
      <c r="N43" s="14">
        <v>4953.25</v>
      </c>
      <c r="O43" s="18">
        <v>-12.601273360878713</v>
      </c>
      <c r="P43" s="14">
        <v>4221</v>
      </c>
      <c r="Q43" s="18">
        <v>-13.66479742282977</v>
      </c>
      <c r="R43" s="14">
        <v>732.25</v>
      </c>
      <c r="S43" s="18">
        <v>2.8935070245640677</v>
      </c>
      <c r="T43" s="14" t="s">
        <v>33</v>
      </c>
    </row>
    <row r="44" spans="1:21" s="16" customFormat="1" ht="11.25" customHeight="1" x14ac:dyDescent="0.2">
      <c r="A44" s="53" t="s">
        <v>36</v>
      </c>
      <c r="B44" s="53"/>
      <c r="C44" s="53"/>
      <c r="D44" s="53"/>
      <c r="E44" s="19">
        <v>106932.08333333333</v>
      </c>
      <c r="F44" s="20">
        <v>-9.4586861618769493</v>
      </c>
      <c r="G44" s="19">
        <v>88584.583333333328</v>
      </c>
      <c r="H44" s="20">
        <v>-9.5238622126593313</v>
      </c>
      <c r="I44" s="19">
        <v>18349.166666666668</v>
      </c>
      <c r="J44" s="20">
        <v>2.3065094224312102</v>
      </c>
      <c r="K44" s="19" t="s">
        <v>7</v>
      </c>
      <c r="L44" s="19">
        <v>9011.3333333333339</v>
      </c>
      <c r="M44" s="36">
        <v>1.2348221725006456</v>
      </c>
      <c r="N44" s="19">
        <v>4773</v>
      </c>
      <c r="O44" s="20">
        <v>-3.6390248826528042</v>
      </c>
      <c r="P44" s="19">
        <v>4077.6666666666665</v>
      </c>
      <c r="Q44" s="20">
        <v>-3.3957198136302651</v>
      </c>
      <c r="R44" s="19">
        <v>695.33333333333337</v>
      </c>
      <c r="S44" s="20">
        <v>2.7882115839588746</v>
      </c>
      <c r="T44" s="19" t="s">
        <v>33</v>
      </c>
    </row>
    <row r="45" spans="1:21" s="16" customFormat="1" ht="11.25" customHeight="1" x14ac:dyDescent="0.2">
      <c r="A45" s="21"/>
      <c r="B45" s="49" t="s">
        <v>8</v>
      </c>
      <c r="C45" s="49"/>
      <c r="D45" s="49"/>
      <c r="E45" s="14">
        <v>123962</v>
      </c>
      <c r="F45" s="25">
        <v>-16.893826134177164</v>
      </c>
      <c r="G45" s="14">
        <v>104473</v>
      </c>
      <c r="H45" s="25">
        <v>-19.294708381614523</v>
      </c>
      <c r="I45" s="14">
        <v>19489</v>
      </c>
      <c r="J45" s="25">
        <v>2.673842238088048</v>
      </c>
      <c r="K45" s="14" t="s">
        <v>33</v>
      </c>
      <c r="L45" s="14">
        <v>10312</v>
      </c>
      <c r="M45" s="25">
        <v>1.7865955976705163</v>
      </c>
      <c r="N45" s="14">
        <v>5875</v>
      </c>
      <c r="O45" s="25">
        <v>-8.6456227647333233</v>
      </c>
      <c r="P45" s="14">
        <v>5078</v>
      </c>
      <c r="Q45" s="25">
        <v>-9.3052330773352381</v>
      </c>
      <c r="R45" s="14">
        <v>797</v>
      </c>
      <c r="S45" s="18">
        <v>3.4319595758974213</v>
      </c>
      <c r="T45" s="14" t="s">
        <v>33</v>
      </c>
      <c r="U45" s="27"/>
    </row>
    <row r="46" spans="1:21" s="16" customFormat="1" ht="11.25" customHeight="1" x14ac:dyDescent="0.2">
      <c r="A46" s="21"/>
      <c r="B46" s="50" t="s">
        <v>9</v>
      </c>
      <c r="C46" s="50"/>
      <c r="D46" s="50"/>
      <c r="E46" s="14">
        <v>119473</v>
      </c>
      <c r="F46" s="25">
        <v>-16.992287917737787</v>
      </c>
      <c r="G46" s="14">
        <v>100268</v>
      </c>
      <c r="H46" s="25">
        <v>-19.233154778686217</v>
      </c>
      <c r="I46" s="14">
        <v>19205</v>
      </c>
      <c r="J46" s="25">
        <v>2.5770151636073426</v>
      </c>
      <c r="K46" s="14" t="s">
        <v>33</v>
      </c>
      <c r="L46" s="14">
        <v>10057</v>
      </c>
      <c r="M46" s="25">
        <v>1.6885743174924168</v>
      </c>
      <c r="N46" s="14">
        <v>5583</v>
      </c>
      <c r="O46" s="25">
        <v>-10.514505529732329</v>
      </c>
      <c r="P46" s="14">
        <v>4816</v>
      </c>
      <c r="Q46" s="25">
        <v>-10.963209465705306</v>
      </c>
      <c r="R46" s="14">
        <v>767</v>
      </c>
      <c r="S46" s="18">
        <v>3.2613838829336683</v>
      </c>
      <c r="T46" s="14" t="s">
        <v>33</v>
      </c>
      <c r="U46" s="27"/>
    </row>
    <row r="47" spans="1:21" s="16" customFormat="1" ht="11.25" customHeight="1" x14ac:dyDescent="0.2">
      <c r="A47" s="21"/>
      <c r="B47" s="49" t="s">
        <v>10</v>
      </c>
      <c r="C47" s="49"/>
      <c r="D47" s="49"/>
      <c r="E47" s="14">
        <v>112341</v>
      </c>
      <c r="F47" s="25">
        <v>-13.857514204872215</v>
      </c>
      <c r="G47" s="14">
        <v>93745</v>
      </c>
      <c r="H47" s="25">
        <v>-12.590444577055049</v>
      </c>
      <c r="I47" s="14">
        <v>18596</v>
      </c>
      <c r="J47" s="25">
        <v>2.4231789650784066</v>
      </c>
      <c r="K47" s="14" t="s">
        <v>33</v>
      </c>
      <c r="L47" s="14">
        <v>9393</v>
      </c>
      <c r="M47" s="25">
        <v>5.0083845723868086</v>
      </c>
      <c r="N47" s="14">
        <v>5011</v>
      </c>
      <c r="O47" s="25">
        <v>-4.0589699406471373</v>
      </c>
      <c r="P47" s="14">
        <v>4283</v>
      </c>
      <c r="Q47" s="25">
        <v>-3.2964551817566043</v>
      </c>
      <c r="R47" s="14">
        <v>728</v>
      </c>
      <c r="S47" s="18">
        <v>2.9272424569909745</v>
      </c>
      <c r="T47" s="14" t="s">
        <v>33</v>
      </c>
    </row>
    <row r="48" spans="1:21" s="16" customFormat="1" ht="11.25" customHeight="1" x14ac:dyDescent="0.2">
      <c r="A48" s="21"/>
      <c r="B48" s="49" t="s">
        <v>11</v>
      </c>
      <c r="C48" s="49"/>
      <c r="D48" s="49"/>
      <c r="E48" s="14">
        <v>107298</v>
      </c>
      <c r="F48" s="25">
        <v>-10.421519272672628</v>
      </c>
      <c r="G48" s="14">
        <v>89074</v>
      </c>
      <c r="H48" s="25">
        <v>-9.0199683366528784</v>
      </c>
      <c r="I48" s="14">
        <v>18224</v>
      </c>
      <c r="J48" s="25">
        <v>2.3144021914971633</v>
      </c>
      <c r="K48" s="14" t="s">
        <v>33</v>
      </c>
      <c r="L48" s="14">
        <v>8741</v>
      </c>
      <c r="M48" s="25">
        <v>2.3656165827380256</v>
      </c>
      <c r="N48" s="14">
        <v>4586</v>
      </c>
      <c r="O48" s="25">
        <v>-2.5292242295430394</v>
      </c>
      <c r="P48" s="14">
        <v>3920</v>
      </c>
      <c r="Q48" s="25">
        <v>-0.53285968028419184</v>
      </c>
      <c r="R48" s="14">
        <v>666</v>
      </c>
      <c r="S48" s="18">
        <v>2.6789730408622252</v>
      </c>
      <c r="T48" s="14" t="s">
        <v>33</v>
      </c>
    </row>
    <row r="49" spans="1:23" s="16" customFormat="1" ht="11.25" customHeight="1" x14ac:dyDescent="0.2">
      <c r="A49" s="21"/>
      <c r="B49" s="49" t="s">
        <v>12</v>
      </c>
      <c r="C49" s="49"/>
      <c r="D49" s="49"/>
      <c r="E49" s="14">
        <v>101370</v>
      </c>
      <c r="F49" s="25">
        <v>-7.3332602018429132</v>
      </c>
      <c r="G49" s="14">
        <v>83735</v>
      </c>
      <c r="H49" s="25">
        <v>-5.5879401517628624</v>
      </c>
      <c r="I49" s="14">
        <v>17635</v>
      </c>
      <c r="J49" s="25">
        <v>2.1865360971506225</v>
      </c>
      <c r="K49" s="14" t="s">
        <v>33</v>
      </c>
      <c r="L49" s="14">
        <v>8430</v>
      </c>
      <c r="M49" s="25">
        <v>4.3962848297213624</v>
      </c>
      <c r="N49" s="14">
        <v>4297</v>
      </c>
      <c r="O49" s="25">
        <v>2.1150190114068441</v>
      </c>
      <c r="P49" s="14">
        <v>3664</v>
      </c>
      <c r="Q49" s="25">
        <v>4.5065601825442103</v>
      </c>
      <c r="R49" s="14">
        <v>633</v>
      </c>
      <c r="S49" s="18">
        <v>2.5101498378946752</v>
      </c>
      <c r="T49" s="14" t="s">
        <v>33</v>
      </c>
    </row>
    <row r="50" spans="1:23" s="16" customFormat="1" ht="11.25" customHeight="1" x14ac:dyDescent="0.2">
      <c r="A50" s="21"/>
      <c r="B50" s="49" t="s">
        <v>13</v>
      </c>
      <c r="C50" s="49"/>
      <c r="D50" s="49"/>
      <c r="E50" s="14">
        <v>97222</v>
      </c>
      <c r="F50" s="25">
        <v>-8.7794030718997185</v>
      </c>
      <c r="G50" s="14">
        <v>80140</v>
      </c>
      <c r="H50" s="25">
        <v>-7.3140266469282009</v>
      </c>
      <c r="I50" s="14">
        <v>17082</v>
      </c>
      <c r="J50" s="25">
        <v>2.0970643428743987</v>
      </c>
      <c r="K50" s="14" t="s">
        <v>33</v>
      </c>
      <c r="L50" s="14">
        <v>8143</v>
      </c>
      <c r="M50" s="25">
        <v>3.5346471710108074</v>
      </c>
      <c r="N50" s="14">
        <v>4130</v>
      </c>
      <c r="O50" s="25">
        <v>-1.1488750598372426</v>
      </c>
      <c r="P50" s="14">
        <v>3522</v>
      </c>
      <c r="Q50" s="25">
        <v>0.71489848441521309</v>
      </c>
      <c r="R50" s="14">
        <v>608</v>
      </c>
      <c r="S50" s="18">
        <v>2.4125945614393784</v>
      </c>
      <c r="T50" s="14" t="s">
        <v>33</v>
      </c>
    </row>
    <row r="51" spans="1:23" s="16" customFormat="1" ht="11.25" customHeight="1" x14ac:dyDescent="0.2">
      <c r="A51" s="21"/>
      <c r="B51" s="49" t="s">
        <v>14</v>
      </c>
      <c r="C51" s="49"/>
      <c r="D51" s="49"/>
      <c r="E51" s="14">
        <v>97578</v>
      </c>
      <c r="F51" s="25">
        <v>-7.9904197940632899</v>
      </c>
      <c r="G51" s="14">
        <v>80234</v>
      </c>
      <c r="H51" s="25">
        <v>-6.9750724637681154</v>
      </c>
      <c r="I51" s="14">
        <v>17344</v>
      </c>
      <c r="J51" s="25">
        <v>2.1047432108884623</v>
      </c>
      <c r="K51" s="14" t="s">
        <v>33</v>
      </c>
      <c r="L51" s="14">
        <v>8131</v>
      </c>
      <c r="M51" s="25">
        <v>3.1460104021311683</v>
      </c>
      <c r="N51" s="14">
        <v>4077</v>
      </c>
      <c r="O51" s="25">
        <v>-0.17140058765915769</v>
      </c>
      <c r="P51" s="14">
        <v>3493</v>
      </c>
      <c r="Q51" s="25">
        <v>1.8070533372194695</v>
      </c>
      <c r="R51" s="14">
        <v>584</v>
      </c>
      <c r="S51" s="18">
        <v>2.3816339048397932</v>
      </c>
      <c r="T51" s="14" t="s">
        <v>33</v>
      </c>
    </row>
    <row r="52" spans="1:23" s="16" customFormat="1" ht="11.25" customHeight="1" x14ac:dyDescent="0.2">
      <c r="A52" s="21"/>
      <c r="B52" s="49" t="s">
        <v>15</v>
      </c>
      <c r="C52" s="49"/>
      <c r="D52" s="49"/>
      <c r="E52" s="14">
        <v>99552</v>
      </c>
      <c r="F52" s="25">
        <v>-7.730807373972362</v>
      </c>
      <c r="G52" s="14">
        <v>81775</v>
      </c>
      <c r="H52" s="25">
        <v>-7.1023663194247213</v>
      </c>
      <c r="I52" s="14">
        <v>17797</v>
      </c>
      <c r="J52" s="25">
        <v>2.1473221026293654</v>
      </c>
      <c r="K52" s="14" t="s">
        <v>33</v>
      </c>
      <c r="L52" s="14">
        <v>8136</v>
      </c>
      <c r="M52" s="25">
        <v>-0.90133982947624847</v>
      </c>
      <c r="N52" s="14">
        <v>4212</v>
      </c>
      <c r="O52" s="25">
        <v>-4.9209932279909703</v>
      </c>
      <c r="P52" s="14">
        <v>3623</v>
      </c>
      <c r="Q52" s="25">
        <v>-3.5923363491218732</v>
      </c>
      <c r="R52" s="14">
        <v>589</v>
      </c>
      <c r="S52" s="18">
        <v>2.4604959546689256</v>
      </c>
      <c r="T52" s="14" t="s">
        <v>33</v>
      </c>
      <c r="U52" s="27"/>
    </row>
    <row r="53" spans="1:23" s="16" customFormat="1" ht="11.25" customHeight="1" x14ac:dyDescent="0.2">
      <c r="A53" s="21"/>
      <c r="B53" s="49" t="s">
        <v>16</v>
      </c>
      <c r="C53" s="49"/>
      <c r="D53" s="49"/>
      <c r="E53" s="14">
        <v>99098</v>
      </c>
      <c r="F53" s="25">
        <v>-7.0253128928752364</v>
      </c>
      <c r="G53" s="14">
        <v>81245</v>
      </c>
      <c r="H53" s="25">
        <v>-6.4374964012207059</v>
      </c>
      <c r="I53" s="14">
        <v>17853</v>
      </c>
      <c r="J53" s="25">
        <v>2.1375293889260369</v>
      </c>
      <c r="K53" s="14" t="s">
        <v>33</v>
      </c>
      <c r="L53" s="14">
        <v>8304</v>
      </c>
      <c r="M53" s="25">
        <v>-0.95419847328244278</v>
      </c>
      <c r="N53" s="14">
        <v>4273</v>
      </c>
      <c r="O53" s="25">
        <v>-5.6107797658493483</v>
      </c>
      <c r="P53" s="14">
        <v>3642</v>
      </c>
      <c r="Q53" s="25">
        <v>-5.15625</v>
      </c>
      <c r="R53" s="14">
        <v>631</v>
      </c>
      <c r="S53" s="18">
        <v>2.4961299179250518</v>
      </c>
      <c r="T53" s="14" t="s">
        <v>33</v>
      </c>
    </row>
    <row r="54" spans="1:23" s="16" customFormat="1" ht="11.25" customHeight="1" x14ac:dyDescent="0.2">
      <c r="A54" s="21"/>
      <c r="B54" s="49" t="s">
        <v>17</v>
      </c>
      <c r="C54" s="49"/>
      <c r="D54" s="49"/>
      <c r="E54" s="14">
        <v>101684</v>
      </c>
      <c r="F54" s="25">
        <v>-5.2471695475935327</v>
      </c>
      <c r="G54" s="14">
        <v>83205</v>
      </c>
      <c r="H54" s="25">
        <v>-5.3025129745971045</v>
      </c>
      <c r="I54" s="14">
        <v>18479</v>
      </c>
      <c r="J54" s="25">
        <v>2.1933090312978583</v>
      </c>
      <c r="K54" s="14" t="s">
        <v>33</v>
      </c>
      <c r="L54" s="14">
        <v>8930</v>
      </c>
      <c r="M54" s="25">
        <v>-2.0081202677493688</v>
      </c>
      <c r="N54" s="14">
        <v>4436</v>
      </c>
      <c r="O54" s="25">
        <v>-5.8773604922554634</v>
      </c>
      <c r="P54" s="14">
        <v>3798</v>
      </c>
      <c r="Q54" s="25">
        <v>-4.9787340505379039</v>
      </c>
      <c r="R54" s="14">
        <v>638</v>
      </c>
      <c r="S54" s="18">
        <v>2.5913485410520782</v>
      </c>
      <c r="T54" s="14" t="s">
        <v>33</v>
      </c>
      <c r="V54" s="27"/>
    </row>
    <row r="55" spans="1:23" s="16" customFormat="1" ht="11.25" customHeight="1" x14ac:dyDescent="0.2">
      <c r="A55" s="21"/>
      <c r="B55" s="49" t="s">
        <v>18</v>
      </c>
      <c r="C55" s="49"/>
      <c r="D55" s="49"/>
      <c r="E55" s="14">
        <v>106330</v>
      </c>
      <c r="F55" s="25">
        <v>-3.751108858192878</v>
      </c>
      <c r="G55" s="14">
        <v>87532</v>
      </c>
      <c r="H55" s="25">
        <v>-4.2246123882573068</v>
      </c>
      <c r="I55" s="14">
        <v>18798</v>
      </c>
      <c r="J55" s="25">
        <v>2.293522572852182</v>
      </c>
      <c r="K55" s="14" t="s">
        <v>33</v>
      </c>
      <c r="L55" s="14">
        <v>9484</v>
      </c>
      <c r="M55" s="25">
        <v>-2.3576649850715534</v>
      </c>
      <c r="N55" s="14">
        <v>5169</v>
      </c>
      <c r="O55" s="25">
        <v>-0.80598733448474369</v>
      </c>
      <c r="P55" s="14">
        <v>4361</v>
      </c>
      <c r="Q55" s="25">
        <v>-2.8514145689463133</v>
      </c>
      <c r="R55" s="14">
        <v>808</v>
      </c>
      <c r="S55" s="18">
        <v>3.0195402634576629</v>
      </c>
      <c r="T55" s="14" t="s">
        <v>33</v>
      </c>
    </row>
    <row r="56" spans="1:23" s="16" customFormat="1" ht="11.25" customHeight="1" x14ac:dyDescent="0.2">
      <c r="A56" s="21"/>
      <c r="B56" s="49" t="s">
        <v>19</v>
      </c>
      <c r="C56" s="49"/>
      <c r="D56" s="49"/>
      <c r="E56" s="14">
        <v>117277</v>
      </c>
      <c r="F56" s="25">
        <v>-1.9922948997584844</v>
      </c>
      <c r="G56" s="14">
        <v>97589</v>
      </c>
      <c r="H56" s="25">
        <v>-3.0315977742448328</v>
      </c>
      <c r="I56" s="14">
        <v>19688</v>
      </c>
      <c r="J56" s="25">
        <v>2.5296477642846358</v>
      </c>
      <c r="K56" s="14" t="s">
        <v>33</v>
      </c>
      <c r="L56" s="14">
        <v>10075</v>
      </c>
      <c r="M56" s="25">
        <v>5.9588837024530744E-2</v>
      </c>
      <c r="N56" s="14">
        <v>5627</v>
      </c>
      <c r="O56" s="25">
        <v>2.4954462659380692</v>
      </c>
      <c r="P56" s="14">
        <v>4732</v>
      </c>
      <c r="Q56" s="25">
        <v>-0.50462573591253157</v>
      </c>
      <c r="R56" s="14">
        <v>895</v>
      </c>
      <c r="S56" s="18">
        <v>3.2870870695446448</v>
      </c>
      <c r="T56" s="14" t="s">
        <v>33</v>
      </c>
      <c r="W56" s="35"/>
    </row>
    <row r="57" spans="1:23" s="16" customFormat="1" ht="11.25" customHeight="1" x14ac:dyDescent="0.2">
      <c r="A57" s="21"/>
      <c r="B57" s="23"/>
      <c r="C57" s="49" t="s">
        <v>20</v>
      </c>
      <c r="D57" s="49"/>
      <c r="E57" s="14">
        <v>118592</v>
      </c>
      <c r="F57" s="25">
        <v>-15.992292870905588</v>
      </c>
      <c r="G57" s="14">
        <v>99495.333333333328</v>
      </c>
      <c r="H57" s="25">
        <v>-17.280922728167102</v>
      </c>
      <c r="I57" s="14">
        <v>19096.666666666668</v>
      </c>
      <c r="J57" s="25">
        <v>2.5580121222579324</v>
      </c>
      <c r="K57" s="14" t="s">
        <v>33</v>
      </c>
      <c r="L57" s="14">
        <v>9920.6666666666661</v>
      </c>
      <c r="M57" s="25">
        <v>2.7480494372712707</v>
      </c>
      <c r="N57" s="14">
        <v>5489.666666666667</v>
      </c>
      <c r="O57" s="25">
        <v>-7.9584194936567281</v>
      </c>
      <c r="P57" s="14">
        <v>4725.666666666667</v>
      </c>
      <c r="Q57" s="25">
        <v>-8.162207682839929</v>
      </c>
      <c r="R57" s="14">
        <v>764</v>
      </c>
      <c r="S57" s="18">
        <v>3.2068619719406879</v>
      </c>
      <c r="T57" s="14" t="s">
        <v>33</v>
      </c>
    </row>
    <row r="58" spans="1:23" s="16" customFormat="1" ht="11.25" customHeight="1" x14ac:dyDescent="0.2">
      <c r="A58" s="21"/>
      <c r="B58" s="23"/>
      <c r="C58" s="49" t="s">
        <v>21</v>
      </c>
      <c r="D58" s="49"/>
      <c r="E58" s="14">
        <v>101963.33333333333</v>
      </c>
      <c r="F58" s="25">
        <v>-8.8940646667778616</v>
      </c>
      <c r="G58" s="14">
        <v>84316.333333333328</v>
      </c>
      <c r="H58" s="25">
        <v>-7.3650479748040771</v>
      </c>
      <c r="I58" s="14">
        <v>17647</v>
      </c>
      <c r="J58" s="25">
        <v>2.199334210507395</v>
      </c>
      <c r="K58" s="14" t="s">
        <v>33</v>
      </c>
      <c r="L58" s="14">
        <v>8438</v>
      </c>
      <c r="M58" s="25">
        <v>3.4110870542097271</v>
      </c>
      <c r="N58" s="14">
        <v>4337.666666666667</v>
      </c>
      <c r="O58" s="25">
        <v>-0.59582919563058589</v>
      </c>
      <c r="P58" s="14">
        <v>3702</v>
      </c>
      <c r="Q58" s="25">
        <v>1.4802631578947367</v>
      </c>
      <c r="R58" s="14">
        <v>635.66666666666663</v>
      </c>
      <c r="S58" s="18">
        <v>2.5339058133987593</v>
      </c>
      <c r="T58" s="14" t="s">
        <v>33</v>
      </c>
    </row>
    <row r="59" spans="1:23" s="16" customFormat="1" ht="11.25" customHeight="1" x14ac:dyDescent="0.2">
      <c r="A59" s="21"/>
      <c r="B59" s="23"/>
      <c r="C59" s="49" t="s">
        <v>22</v>
      </c>
      <c r="D59" s="49"/>
      <c r="E59" s="14">
        <v>98742.666666666672</v>
      </c>
      <c r="F59" s="25">
        <v>-7.5821059429509159</v>
      </c>
      <c r="G59" s="14">
        <v>81084.666666666672</v>
      </c>
      <c r="H59" s="25">
        <v>-6.8392107601335708</v>
      </c>
      <c r="I59" s="14">
        <v>17664.666666666668</v>
      </c>
      <c r="J59" s="25">
        <v>2.1298649008146215</v>
      </c>
      <c r="K59" s="14" t="s">
        <v>33</v>
      </c>
      <c r="L59" s="14">
        <v>8190.333333333333</v>
      </c>
      <c r="M59" s="25">
        <v>0.38403399109367609</v>
      </c>
      <c r="N59" s="14">
        <v>4187.333333333333</v>
      </c>
      <c r="O59" s="25">
        <v>-3.6730312092631001</v>
      </c>
      <c r="P59" s="14">
        <v>3586</v>
      </c>
      <c r="Q59" s="25">
        <v>-2.4571584005802927</v>
      </c>
      <c r="R59" s="14">
        <v>601.33333333333337</v>
      </c>
      <c r="S59" s="18">
        <v>2.4460865924779234</v>
      </c>
      <c r="T59" s="14" t="s">
        <v>33</v>
      </c>
    </row>
    <row r="60" spans="1:23" s="16" customFormat="1" ht="11.25" customHeight="1" x14ac:dyDescent="0.2">
      <c r="A60" s="21"/>
      <c r="B60" s="23"/>
      <c r="C60" s="49" t="s">
        <v>23</v>
      </c>
      <c r="D60" s="49"/>
      <c r="E60" s="14">
        <v>108430.33333333333</v>
      </c>
      <c r="F60" s="25">
        <v>-3.6032004741443178</v>
      </c>
      <c r="G60" s="14">
        <v>89442</v>
      </c>
      <c r="H60" s="25">
        <v>-4.1340207290539022</v>
      </c>
      <c r="I60" s="14">
        <v>18988.333333333332</v>
      </c>
      <c r="J60" s="25">
        <v>2.3388264561448922</v>
      </c>
      <c r="K60" s="14" t="s">
        <v>33</v>
      </c>
      <c r="L60" s="14">
        <v>9496.3333333333339</v>
      </c>
      <c r="M60" s="25">
        <v>-1.4050873853607766</v>
      </c>
      <c r="N60" s="14">
        <v>5077.333333333333</v>
      </c>
      <c r="O60" s="25">
        <v>-1.1807447774750286</v>
      </c>
      <c r="P60" s="14">
        <v>4297</v>
      </c>
      <c r="Q60" s="25">
        <v>-2.650657000453104</v>
      </c>
      <c r="R60" s="14">
        <v>780.33333333333337</v>
      </c>
      <c r="S60" s="18">
        <v>2.9659919580181291</v>
      </c>
      <c r="T60" s="14" t="s">
        <v>33</v>
      </c>
    </row>
    <row r="61" spans="1:23" s="16" customFormat="1" ht="11.25" customHeight="1" x14ac:dyDescent="0.2">
      <c r="A61" s="21"/>
      <c r="B61" s="23"/>
      <c r="C61" s="24"/>
      <c r="D61" s="13" t="s">
        <v>24</v>
      </c>
      <c r="E61" s="14">
        <v>110277.66666666666</v>
      </c>
      <c r="F61" s="25">
        <v>-12.853372248622335</v>
      </c>
      <c r="G61" s="14">
        <v>91905.833333333328</v>
      </c>
      <c r="H61" s="25">
        <v>-13.009561399772526</v>
      </c>
      <c r="I61" s="14">
        <v>18371.833333333336</v>
      </c>
      <c r="J61" s="25">
        <v>2.3786731663826637</v>
      </c>
      <c r="K61" s="14" t="s">
        <v>33</v>
      </c>
      <c r="L61" s="14">
        <v>9179.3333333333321</v>
      </c>
      <c r="M61" s="25">
        <v>3.0517354289456313</v>
      </c>
      <c r="N61" s="14">
        <v>4913.666666666667</v>
      </c>
      <c r="O61" s="25">
        <v>-4.8476633100955269</v>
      </c>
      <c r="P61" s="14">
        <v>4213.8333333333339</v>
      </c>
      <c r="Q61" s="25">
        <v>-4.162086350024639</v>
      </c>
      <c r="R61" s="14">
        <v>699.83333333333326</v>
      </c>
      <c r="S61" s="18">
        <v>2.8703838926697234</v>
      </c>
      <c r="T61" s="14" t="s">
        <v>33</v>
      </c>
    </row>
    <row r="62" spans="1:23" s="16" customFormat="1" ht="11.25" customHeight="1" x14ac:dyDescent="0.2">
      <c r="A62" s="21"/>
      <c r="B62" s="23"/>
      <c r="C62" s="28"/>
      <c r="D62" s="29" t="s">
        <v>25</v>
      </c>
      <c r="E62" s="26">
        <v>103586.5</v>
      </c>
      <c r="F62" s="25">
        <v>-5.5414973988610612</v>
      </c>
      <c r="G62" s="26">
        <v>85263.333333333343</v>
      </c>
      <c r="H62" s="25">
        <v>-5.4396507266976872</v>
      </c>
      <c r="I62" s="26">
        <v>18326.5</v>
      </c>
      <c r="J62" s="25">
        <v>2.2343456784797571</v>
      </c>
      <c r="K62" s="26" t="s">
        <v>33</v>
      </c>
      <c r="L62" s="26">
        <v>8843.3333333333339</v>
      </c>
      <c r="M62" s="25">
        <v>-0.58457618226783536</v>
      </c>
      <c r="N62" s="26">
        <v>4632.333333333333</v>
      </c>
      <c r="O62" s="25">
        <v>-2.3229660868037314</v>
      </c>
      <c r="P62" s="26">
        <v>3941.5</v>
      </c>
      <c r="Q62" s="25">
        <v>-2.5627291829755752</v>
      </c>
      <c r="R62" s="26">
        <v>690.83333333333337</v>
      </c>
      <c r="S62" s="25">
        <v>2.7060392752480258</v>
      </c>
      <c r="T62" s="26" t="s">
        <v>33</v>
      </c>
    </row>
    <row r="63" spans="1:23" s="16" customFormat="1" ht="11.25" customHeight="1" x14ac:dyDescent="0.2">
      <c r="A63" s="53" t="s">
        <v>39</v>
      </c>
      <c r="B63" s="53"/>
      <c r="C63" s="53"/>
      <c r="D63" s="53"/>
      <c r="E63" s="19">
        <v>145720</v>
      </c>
      <c r="F63" s="20">
        <f>+(E63-E44)/E44*100</f>
        <v>36.273413420512249</v>
      </c>
      <c r="G63" s="19">
        <v>120166</v>
      </c>
      <c r="H63" s="20">
        <f>+(G63-G44)/G44*100</f>
        <v>35.651143210584998</v>
      </c>
      <c r="I63" s="19">
        <v>25554</v>
      </c>
      <c r="J63" s="20">
        <v>3.14315552583709</v>
      </c>
      <c r="K63" s="19" t="s">
        <v>33</v>
      </c>
      <c r="L63" s="19">
        <v>10614</v>
      </c>
      <c r="M63" s="36">
        <f>+(L63-L44)/L44*100</f>
        <v>17.785011467041496</v>
      </c>
      <c r="N63" s="19">
        <f>AVERAGE(N64:N75)</f>
        <v>6117.916666666667</v>
      </c>
      <c r="O63" s="20">
        <f>+(N63-N44)/N44*100</f>
        <v>28.177596200852022</v>
      </c>
      <c r="P63" s="19">
        <f>AVERAGE(P64:P75)</f>
        <v>5161.583333333333</v>
      </c>
      <c r="Q63" s="20">
        <f>+(P63-P44)/P44*100</f>
        <v>26.581786969672194</v>
      </c>
      <c r="R63" s="19">
        <f>AVERAGE(R64:R75)</f>
        <v>956.33333333333337</v>
      </c>
      <c r="S63" s="20">
        <v>3.5738625853121859</v>
      </c>
      <c r="T63" s="19" t="s">
        <v>33</v>
      </c>
    </row>
    <row r="64" spans="1:23" s="16" customFormat="1" ht="11.25" customHeight="1" x14ac:dyDescent="0.2">
      <c r="A64" s="38"/>
      <c r="B64" s="49" t="s">
        <v>8</v>
      </c>
      <c r="C64" s="49"/>
      <c r="D64" s="49"/>
      <c r="E64" s="14">
        <v>121018</v>
      </c>
      <c r="F64" s="25">
        <f t="shared" ref="F64:F71" si="0">(E64-E45)/E45*100</f>
        <v>-2.3749213468643617</v>
      </c>
      <c r="G64" s="14">
        <v>100388</v>
      </c>
      <c r="H64" s="25">
        <f t="shared" ref="H64:H71" si="1">(G64-G45)/G45*100</f>
        <v>-3.9101011744661305</v>
      </c>
      <c r="I64" s="14">
        <v>20630</v>
      </c>
      <c r="J64" s="25">
        <v>2.610340587994219</v>
      </c>
      <c r="K64" s="14" t="s">
        <v>33</v>
      </c>
      <c r="L64" s="14">
        <v>10143</v>
      </c>
      <c r="M64" s="25">
        <f t="shared" ref="M64:M71" si="2">(L64-L45)/L45*100</f>
        <v>-1.6388673390224979</v>
      </c>
      <c r="N64" s="14">
        <v>5991</v>
      </c>
      <c r="O64" s="25">
        <f t="shared" ref="O64:O71" si="3">(N64-N45)/N45*100</f>
        <v>1.9744680851063832</v>
      </c>
      <c r="P64" s="14">
        <v>5076</v>
      </c>
      <c r="Q64" s="25">
        <f t="shared" ref="Q64:Q71" si="4">(P64-P45)/P45*100</f>
        <v>-3.9385584875935409E-2</v>
      </c>
      <c r="R64" s="14">
        <v>915</v>
      </c>
      <c r="S64" s="18">
        <v>3.4997225224172679</v>
      </c>
      <c r="T64" s="14" t="s">
        <v>33</v>
      </c>
      <c r="U64" s="27"/>
    </row>
    <row r="65" spans="1:23" s="16" customFormat="1" ht="11.25" customHeight="1" x14ac:dyDescent="0.2">
      <c r="A65" s="38"/>
      <c r="B65" s="50" t="s">
        <v>9</v>
      </c>
      <c r="C65" s="50"/>
      <c r="D65" s="50"/>
      <c r="E65" s="14">
        <v>117822</v>
      </c>
      <c r="F65" s="25">
        <f t="shared" si="0"/>
        <v>-1.3819021871050363</v>
      </c>
      <c r="G65" s="26">
        <v>97585</v>
      </c>
      <c r="H65" s="25">
        <f t="shared" si="1"/>
        <v>-2.6758287788726216</v>
      </c>
      <c r="I65" s="26">
        <v>20237</v>
      </c>
      <c r="J65" s="25">
        <v>2.541403334699424</v>
      </c>
      <c r="K65" s="25" t="s">
        <v>33</v>
      </c>
      <c r="L65" s="26">
        <v>9983</v>
      </c>
      <c r="M65" s="25">
        <f t="shared" si="2"/>
        <v>-0.73580590633389675</v>
      </c>
      <c r="N65" s="26">
        <v>5893</v>
      </c>
      <c r="O65" s="25">
        <f t="shared" si="3"/>
        <v>5.5525703027046385</v>
      </c>
      <c r="P65" s="26">
        <v>4990</v>
      </c>
      <c r="Q65" s="25">
        <f t="shared" si="4"/>
        <v>3.6129568106312293</v>
      </c>
      <c r="R65" s="26">
        <v>903</v>
      </c>
      <c r="S65" s="25">
        <v>3.4424745158746384</v>
      </c>
      <c r="T65" s="25" t="s">
        <v>33</v>
      </c>
      <c r="U65" s="27"/>
    </row>
    <row r="66" spans="1:23" s="16" customFormat="1" ht="11.25" customHeight="1" x14ac:dyDescent="0.2">
      <c r="A66" s="38"/>
      <c r="B66" s="49" t="s">
        <v>10</v>
      </c>
      <c r="C66" s="49"/>
      <c r="D66" s="49"/>
      <c r="E66" s="14">
        <v>135624</v>
      </c>
      <c r="F66" s="25">
        <f t="shared" si="0"/>
        <v>20.72529174566721</v>
      </c>
      <c r="G66" s="14">
        <v>112751</v>
      </c>
      <c r="H66" s="25">
        <f t="shared" si="1"/>
        <v>20.274147954557577</v>
      </c>
      <c r="I66" s="14">
        <v>22873</v>
      </c>
      <c r="J66" s="25">
        <v>2.9253898751105458</v>
      </c>
      <c r="K66" s="14" t="s">
        <v>33</v>
      </c>
      <c r="L66" s="26">
        <v>10556</v>
      </c>
      <c r="M66" s="25">
        <f t="shared" si="2"/>
        <v>12.381560736718832</v>
      </c>
      <c r="N66" s="26">
        <v>6170</v>
      </c>
      <c r="O66" s="25">
        <f t="shared" si="3"/>
        <v>23.129115944921175</v>
      </c>
      <c r="P66" s="26">
        <v>5288</v>
      </c>
      <c r="Q66" s="25">
        <f t="shared" si="4"/>
        <v>23.464861078683168</v>
      </c>
      <c r="R66" s="26">
        <v>882</v>
      </c>
      <c r="S66" s="18">
        <v>3.6042877588573767</v>
      </c>
      <c r="T66" s="25" t="s">
        <v>33</v>
      </c>
    </row>
    <row r="67" spans="1:23" s="16" customFormat="1" ht="11.25" customHeight="1" x14ac:dyDescent="0.2">
      <c r="A67" s="38"/>
      <c r="B67" s="49" t="s">
        <v>11</v>
      </c>
      <c r="C67" s="49"/>
      <c r="D67" s="49"/>
      <c r="E67" s="14">
        <v>153413</v>
      </c>
      <c r="F67" s="25">
        <f t="shared" si="0"/>
        <v>42.978433894387592</v>
      </c>
      <c r="G67" s="14">
        <v>127843</v>
      </c>
      <c r="H67" s="25">
        <f t="shared" si="1"/>
        <v>43.524485259447196</v>
      </c>
      <c r="I67" s="14">
        <v>25570</v>
      </c>
      <c r="J67" s="25">
        <v>3.3090960074200293</v>
      </c>
      <c r="K67" s="14" t="s">
        <v>33</v>
      </c>
      <c r="L67" s="26">
        <v>11103</v>
      </c>
      <c r="M67" s="25">
        <f t="shared" si="2"/>
        <v>27.022079853563664</v>
      </c>
      <c r="N67" s="26">
        <v>6893</v>
      </c>
      <c r="O67" s="25">
        <f t="shared" si="3"/>
        <v>50.305276929786302</v>
      </c>
      <c r="P67" s="26">
        <v>5910</v>
      </c>
      <c r="Q67" s="25">
        <f t="shared" si="4"/>
        <v>50.765306122448983</v>
      </c>
      <c r="R67" s="26">
        <v>983</v>
      </c>
      <c r="S67" s="18">
        <v>4.0266378479422844</v>
      </c>
      <c r="T67" s="25" t="s">
        <v>33</v>
      </c>
    </row>
    <row r="68" spans="1:23" s="16" customFormat="1" ht="11.25" customHeight="1" x14ac:dyDescent="0.2">
      <c r="A68" s="38"/>
      <c r="B68" s="49" t="s">
        <v>12</v>
      </c>
      <c r="C68" s="49"/>
      <c r="D68" s="49"/>
      <c r="E68" s="14">
        <v>155998</v>
      </c>
      <c r="F68" s="25">
        <f t="shared" si="0"/>
        <v>53.889710959850056</v>
      </c>
      <c r="G68" s="14">
        <v>129545</v>
      </c>
      <c r="H68" s="25">
        <f t="shared" si="1"/>
        <v>54.708305965247504</v>
      </c>
      <c r="I68" s="14">
        <v>26453</v>
      </c>
      <c r="J68" s="25">
        <v>3.3648540799378788</v>
      </c>
      <c r="K68" s="14" t="s">
        <v>33</v>
      </c>
      <c r="L68" s="26">
        <v>10894</v>
      </c>
      <c r="M68" s="25">
        <f t="shared" si="2"/>
        <v>29.228944246737843</v>
      </c>
      <c r="N68" s="26">
        <v>6616</v>
      </c>
      <c r="O68" s="25">
        <f t="shared" si="3"/>
        <v>53.967884570630673</v>
      </c>
      <c r="P68" s="26">
        <v>5640</v>
      </c>
      <c r="Q68" s="25">
        <f t="shared" si="4"/>
        <v>53.930131004366814</v>
      </c>
      <c r="R68" s="26">
        <v>976</v>
      </c>
      <c r="S68" s="18">
        <v>3.8648246049595465</v>
      </c>
      <c r="T68" s="25" t="s">
        <v>33</v>
      </c>
    </row>
    <row r="69" spans="1:23" s="16" customFormat="1" ht="11.25" customHeight="1" x14ac:dyDescent="0.2">
      <c r="A69" s="38"/>
      <c r="B69" s="49" t="s">
        <v>13</v>
      </c>
      <c r="C69" s="49"/>
      <c r="D69" s="49"/>
      <c r="E69" s="14">
        <v>150289</v>
      </c>
      <c r="F69" s="25">
        <f t="shared" si="0"/>
        <v>54.583324761885166</v>
      </c>
      <c r="G69" s="14">
        <v>123859</v>
      </c>
      <c r="H69" s="25">
        <f t="shared" si="1"/>
        <v>54.553281756925372</v>
      </c>
      <c r="I69" s="14">
        <v>26430</v>
      </c>
      <c r="J69" s="25">
        <v>3.2417117836112253</v>
      </c>
      <c r="K69" s="14" t="s">
        <v>33</v>
      </c>
      <c r="L69" s="26">
        <v>10670</v>
      </c>
      <c r="M69" s="25">
        <f t="shared" si="2"/>
        <v>31.032788898440376</v>
      </c>
      <c r="N69" s="26">
        <v>6185</v>
      </c>
      <c r="O69" s="25">
        <f t="shared" si="3"/>
        <v>49.757869249394673</v>
      </c>
      <c r="P69" s="26">
        <v>5193</v>
      </c>
      <c r="Q69" s="25">
        <f t="shared" si="4"/>
        <v>47.444633730834752</v>
      </c>
      <c r="R69" s="26">
        <v>992</v>
      </c>
      <c r="S69" s="18">
        <v>3.6130502088383913</v>
      </c>
      <c r="T69" s="25" t="s">
        <v>33</v>
      </c>
    </row>
    <row r="70" spans="1:23" s="16" customFormat="1" ht="11.25" customHeight="1" x14ac:dyDescent="0.2">
      <c r="A70" s="38"/>
      <c r="B70" s="49" t="s">
        <v>14</v>
      </c>
      <c r="C70" s="49"/>
      <c r="D70" s="49"/>
      <c r="E70" s="14">
        <v>148870</v>
      </c>
      <c r="F70" s="25">
        <f t="shared" si="0"/>
        <v>52.565127385271268</v>
      </c>
      <c r="G70" s="14">
        <v>121868</v>
      </c>
      <c r="H70" s="25">
        <f t="shared" si="1"/>
        <v>51.89071964503826</v>
      </c>
      <c r="I70" s="14">
        <v>27002</v>
      </c>
      <c r="J70" s="25">
        <v>3.2111041608248314</v>
      </c>
      <c r="K70" s="14" t="s">
        <v>33</v>
      </c>
      <c r="L70" s="26">
        <v>10384</v>
      </c>
      <c r="M70" s="25">
        <f t="shared" si="2"/>
        <v>27.708768909113267</v>
      </c>
      <c r="N70" s="26">
        <v>5810</v>
      </c>
      <c r="O70" s="25">
        <f t="shared" si="3"/>
        <v>42.50674515575178</v>
      </c>
      <c r="P70" s="26">
        <v>4855</v>
      </c>
      <c r="Q70" s="25">
        <f t="shared" si="4"/>
        <v>38.992270254795301</v>
      </c>
      <c r="R70" s="26">
        <v>955</v>
      </c>
      <c r="S70" s="18">
        <v>3.3939889593130239</v>
      </c>
      <c r="T70" s="25" t="s">
        <v>33</v>
      </c>
    </row>
    <row r="71" spans="1:23" s="16" customFormat="1" ht="11.25" customHeight="1" x14ac:dyDescent="0.2">
      <c r="A71" s="38"/>
      <c r="B71" s="49" t="s">
        <v>15</v>
      </c>
      <c r="C71" s="49"/>
      <c r="D71" s="49"/>
      <c r="E71" s="14">
        <v>151111</v>
      </c>
      <c r="F71" s="25">
        <f t="shared" si="0"/>
        <v>51.791023786563805</v>
      </c>
      <c r="G71" s="14">
        <v>123661</v>
      </c>
      <c r="H71" s="25">
        <f t="shared" si="1"/>
        <v>51.22103332314277</v>
      </c>
      <c r="I71" s="14">
        <v>27450</v>
      </c>
      <c r="J71" s="25">
        <v>3.259442203576282</v>
      </c>
      <c r="K71" s="14" t="s">
        <v>33</v>
      </c>
      <c r="L71" s="26">
        <v>10375</v>
      </c>
      <c r="M71" s="25">
        <f t="shared" si="2"/>
        <v>27.519665683382499</v>
      </c>
      <c r="N71" s="26">
        <v>5839</v>
      </c>
      <c r="O71" s="25">
        <f t="shared" si="3"/>
        <v>38.627730294396962</v>
      </c>
      <c r="P71" s="26">
        <v>4885</v>
      </c>
      <c r="Q71" s="25">
        <f t="shared" si="4"/>
        <v>34.833011316588461</v>
      </c>
      <c r="R71" s="26">
        <v>954</v>
      </c>
      <c r="S71" s="18">
        <v>3.4109296959429858</v>
      </c>
      <c r="T71" s="25" t="s">
        <v>33</v>
      </c>
      <c r="U71" s="27"/>
    </row>
    <row r="72" spans="1:23" s="16" customFormat="1" ht="11.25" customHeight="1" x14ac:dyDescent="0.2">
      <c r="A72" s="38"/>
      <c r="B72" s="49" t="s">
        <v>16</v>
      </c>
      <c r="C72" s="49"/>
      <c r="D72" s="49"/>
      <c r="E72" s="14">
        <v>148560</v>
      </c>
      <c r="F72" s="25">
        <f>(E72-E53)/E53*100</f>
        <v>49.912208117217297</v>
      </c>
      <c r="G72" s="14">
        <v>121183</v>
      </c>
      <c r="H72" s="25">
        <f>(G72-G53)/G53*100</f>
        <v>49.157486614560895</v>
      </c>
      <c r="I72" s="14">
        <v>27377</v>
      </c>
      <c r="J72" s="25">
        <v>3.2044175060934834</v>
      </c>
      <c r="K72" s="14" t="s">
        <v>33</v>
      </c>
      <c r="L72" s="26">
        <v>10303</v>
      </c>
      <c r="M72" s="25">
        <f t="shared" ref="M72:M78" si="5">(L72-L53)/L53*100</f>
        <v>24.072736030828519</v>
      </c>
      <c r="N72" s="26">
        <v>5701</v>
      </c>
      <c r="O72" s="25">
        <f t="shared" ref="O72:O78" si="6">(N72-N53)/N53*100</f>
        <v>33.419143458928154</v>
      </c>
      <c r="P72" s="26">
        <v>4727</v>
      </c>
      <c r="Q72" s="25">
        <f t="shared" ref="Q72:Q78" si="7">(P72-P53)/P53*100</f>
        <v>29.791323448654584</v>
      </c>
      <c r="R72" s="26">
        <v>974</v>
      </c>
      <c r="S72" s="18">
        <v>3.3303151561176505</v>
      </c>
      <c r="T72" s="25" t="s">
        <v>33</v>
      </c>
    </row>
    <row r="73" spans="1:23" s="16" customFormat="1" ht="11.25" customHeight="1" x14ac:dyDescent="0.2">
      <c r="A73" s="38"/>
      <c r="B73" s="49" t="s">
        <v>17</v>
      </c>
      <c r="C73" s="49"/>
      <c r="D73" s="49"/>
      <c r="E73" s="14">
        <v>149118</v>
      </c>
      <c r="F73" s="25">
        <f>(E73-E54)/E54*100</f>
        <v>46.648440265921877</v>
      </c>
      <c r="G73" s="14">
        <v>121790</v>
      </c>
      <c r="H73" s="25">
        <f>(G73-G54)/G54*100</f>
        <v>46.373415059191153</v>
      </c>
      <c r="I73" s="14">
        <v>27328</v>
      </c>
      <c r="J73" s="25">
        <v>3.2164534846099095</v>
      </c>
      <c r="K73" s="14" t="s">
        <v>33</v>
      </c>
      <c r="L73" s="26">
        <v>10509</v>
      </c>
      <c r="M73" s="25">
        <f t="shared" si="5"/>
        <v>17.681970884658455</v>
      </c>
      <c r="N73" s="26">
        <v>5720</v>
      </c>
      <c r="O73" s="25">
        <f t="shared" si="6"/>
        <v>28.944995491433723</v>
      </c>
      <c r="P73" s="26">
        <v>4740</v>
      </c>
      <c r="Q73" s="25">
        <f t="shared" si="7"/>
        <v>24.802527646129541</v>
      </c>
      <c r="R73" s="26">
        <v>980</v>
      </c>
      <c r="S73" s="18">
        <v>3.3414142594269358</v>
      </c>
      <c r="T73" s="25" t="s">
        <v>33</v>
      </c>
      <c r="V73" s="27"/>
    </row>
    <row r="74" spans="1:23" s="16" customFormat="1" ht="11.25" customHeight="1" x14ac:dyDescent="0.2">
      <c r="A74" s="38"/>
      <c r="B74" s="49" t="s">
        <v>18</v>
      </c>
      <c r="C74" s="49"/>
      <c r="D74" s="49"/>
      <c r="E74" s="14">
        <v>153270</v>
      </c>
      <c r="F74" s="25">
        <f>(E74-E55)/E55*100</f>
        <v>44.145584501081537</v>
      </c>
      <c r="G74" s="14">
        <v>125885</v>
      </c>
      <c r="H74" s="25">
        <f>(G74-G55)/G55*100</f>
        <v>43.815975871681211</v>
      </c>
      <c r="I74" s="14">
        <v>27385</v>
      </c>
      <c r="J74" s="25">
        <v>3.3060115183020211</v>
      </c>
      <c r="K74" s="14" t="s">
        <v>33</v>
      </c>
      <c r="L74" s="26">
        <v>10972</v>
      </c>
      <c r="M74" s="25">
        <f t="shared" si="5"/>
        <v>15.689582454660481</v>
      </c>
      <c r="N74" s="26">
        <v>6133</v>
      </c>
      <c r="O74" s="25">
        <f t="shared" si="6"/>
        <v>18.649642097117429</v>
      </c>
      <c r="P74" s="26">
        <v>5155</v>
      </c>
      <c r="Q74" s="25">
        <f t="shared" si="7"/>
        <v>18.2068332951158</v>
      </c>
      <c r="R74" s="26">
        <v>978</v>
      </c>
      <c r="S74" s="18">
        <v>3.5826737155708734</v>
      </c>
      <c r="T74" s="25" t="s">
        <v>33</v>
      </c>
    </row>
    <row r="75" spans="1:23" s="16" customFormat="1" ht="11.25" customHeight="1" x14ac:dyDescent="0.2">
      <c r="A75" s="38"/>
      <c r="B75" s="49" t="s">
        <v>19</v>
      </c>
      <c r="C75" s="49"/>
      <c r="D75" s="49"/>
      <c r="E75" s="14">
        <v>163545</v>
      </c>
      <c r="F75" s="25">
        <f>(E75-E56)/E56*100</f>
        <v>39.451895938675101</v>
      </c>
      <c r="G75" s="14">
        <v>135636</v>
      </c>
      <c r="H75" s="25">
        <f>(G75-G56)/G56*100</f>
        <v>38.986975991146544</v>
      </c>
      <c r="I75" s="14">
        <v>27909</v>
      </c>
      <c r="J75" s="25">
        <v>3.5276417678652314</v>
      </c>
      <c r="K75" s="14" t="s">
        <v>33</v>
      </c>
      <c r="L75" s="26">
        <v>11476</v>
      </c>
      <c r="M75" s="25">
        <f t="shared" si="5"/>
        <v>13.905707196029777</v>
      </c>
      <c r="N75" s="26">
        <v>6464</v>
      </c>
      <c r="O75" s="25">
        <f t="shared" si="6"/>
        <v>14.874711213790654</v>
      </c>
      <c r="P75" s="26">
        <v>5480</v>
      </c>
      <c r="Q75" s="25">
        <f t="shared" si="7"/>
        <v>15.8072696534235</v>
      </c>
      <c r="R75" s="26">
        <v>984</v>
      </c>
      <c r="S75" s="18">
        <v>3.7760317784852644</v>
      </c>
      <c r="T75" s="25" t="s">
        <v>33</v>
      </c>
      <c r="W75" s="35"/>
    </row>
    <row r="76" spans="1:23" s="16" customFormat="1" ht="11.25" customHeight="1" x14ac:dyDescent="0.2">
      <c r="A76" s="38"/>
      <c r="B76" s="37"/>
      <c r="C76" s="49" t="s">
        <v>20</v>
      </c>
      <c r="D76" s="49"/>
      <c r="E76" s="14">
        <f>SUM(E64:E66)/3</f>
        <v>124821.33333333333</v>
      </c>
      <c r="F76" s="25">
        <f t="shared" ref="F76:F81" si="8">(E76-E57)/E57*100</f>
        <v>5.2527432991545195</v>
      </c>
      <c r="G76" s="14">
        <f>SUM(G64:G66)/3</f>
        <v>103574.66666666667</v>
      </c>
      <c r="H76" s="25">
        <f t="shared" ref="H76:H81" si="9">(G76-G57)/G57*100</f>
        <v>4.1000247917825385</v>
      </c>
      <c r="I76" s="14">
        <f>SUM(I64:I66)/3</f>
        <v>21246.666666666668</v>
      </c>
      <c r="J76" s="25">
        <f>SUM(J64:J66)/3</f>
        <v>2.6923779326013961</v>
      </c>
      <c r="K76" s="14" t="s">
        <v>33</v>
      </c>
      <c r="L76" s="26">
        <f>SUM(L64:L66)/3</f>
        <v>10227.333333333334</v>
      </c>
      <c r="M76" s="18">
        <f t="shared" si="5"/>
        <v>3.0911901081916664</v>
      </c>
      <c r="N76" s="26">
        <f>SUM(N64:N66)/3</f>
        <v>6018</v>
      </c>
      <c r="O76" s="18">
        <f t="shared" si="6"/>
        <v>9.6241423280101941</v>
      </c>
      <c r="P76" s="26">
        <f>SUM(P64:P66)/3</f>
        <v>5118</v>
      </c>
      <c r="Q76" s="18">
        <f t="shared" si="7"/>
        <v>8.3021795866544323</v>
      </c>
      <c r="R76" s="26">
        <f>SUM(R64:R66)/3</f>
        <v>900</v>
      </c>
      <c r="S76" s="18">
        <f>SUM(S64:S66)/3</f>
        <v>3.5154949323830942</v>
      </c>
      <c r="T76" s="25" t="s">
        <v>33</v>
      </c>
    </row>
    <row r="77" spans="1:23" s="16" customFormat="1" ht="11.25" customHeight="1" x14ac:dyDescent="0.2">
      <c r="A77" s="38"/>
      <c r="B77" s="37"/>
      <c r="C77" s="49" t="s">
        <v>21</v>
      </c>
      <c r="D77" s="49"/>
      <c r="E77" s="14">
        <f>SUM(E67:E69)/3</f>
        <v>153233.33333333334</v>
      </c>
      <c r="F77" s="25">
        <f t="shared" si="8"/>
        <v>50.28278139200367</v>
      </c>
      <c r="G77" s="14">
        <f>SUM(G67:G69)/3</f>
        <v>127082.33333333333</v>
      </c>
      <c r="H77" s="25">
        <f t="shared" si="9"/>
        <v>50.720896307160736</v>
      </c>
      <c r="I77" s="14">
        <f>SUM(I67:I69)/3</f>
        <v>26151</v>
      </c>
      <c r="J77" s="25">
        <f>SUM(J67:J69)/3</f>
        <v>3.3052206236563779</v>
      </c>
      <c r="K77" s="14" t="s">
        <v>33</v>
      </c>
      <c r="L77" s="26">
        <f>SUM(L67:L69)/3</f>
        <v>10889</v>
      </c>
      <c r="M77" s="18">
        <f t="shared" si="5"/>
        <v>29.0471675752548</v>
      </c>
      <c r="N77" s="26">
        <f>SUM(N67:N69)/3</f>
        <v>6564.666666666667</v>
      </c>
      <c r="O77" s="18">
        <f t="shared" si="6"/>
        <v>51.340966725582106</v>
      </c>
      <c r="P77" s="26">
        <f>SUM(P67:P69)/3</f>
        <v>5581</v>
      </c>
      <c r="Q77" s="18">
        <f t="shared" si="7"/>
        <v>50.756347920043218</v>
      </c>
      <c r="R77" s="26">
        <f>SUM(R67:R69)/3</f>
        <v>983.66666666666663</v>
      </c>
      <c r="S77" s="18">
        <f>SUM(S67:S69)/3</f>
        <v>3.8348375539134074</v>
      </c>
      <c r="T77" s="25" t="s">
        <v>33</v>
      </c>
    </row>
    <row r="78" spans="1:23" s="16" customFormat="1" ht="11.25" customHeight="1" x14ac:dyDescent="0.2">
      <c r="A78" s="38"/>
      <c r="B78" s="37"/>
      <c r="C78" s="49" t="s">
        <v>22</v>
      </c>
      <c r="D78" s="49"/>
      <c r="E78" s="14">
        <f>SUM(E70:E72)/3</f>
        <v>149513.66666666666</v>
      </c>
      <c r="F78" s="25">
        <f t="shared" si="8"/>
        <v>51.417489231267787</v>
      </c>
      <c r="G78" s="14">
        <f>SUM(G70:G72)/3</f>
        <v>122237.33333333333</v>
      </c>
      <c r="H78" s="25">
        <f t="shared" si="9"/>
        <v>50.752711157884335</v>
      </c>
      <c r="I78" s="14">
        <f>SUM(I70:I72)/3</f>
        <v>27276.333333333332</v>
      </c>
      <c r="J78" s="25">
        <f>SUM(J70:J72)/3</f>
        <v>3.2249879568315323</v>
      </c>
      <c r="K78" s="14" t="s">
        <v>33</v>
      </c>
      <c r="L78" s="26">
        <f>SUM(L70:L72)/3</f>
        <v>10354</v>
      </c>
      <c r="M78" s="18">
        <f t="shared" si="5"/>
        <v>26.417321232347078</v>
      </c>
      <c r="N78" s="26">
        <f>SUM(N70:N72)/3</f>
        <v>5783.333333333333</v>
      </c>
      <c r="O78" s="18">
        <f t="shared" si="6"/>
        <v>38.1149498487502</v>
      </c>
      <c r="P78" s="26">
        <f>SUM(P70:P72)/3</f>
        <v>4822.333333333333</v>
      </c>
      <c r="Q78" s="18">
        <f t="shared" si="7"/>
        <v>34.476668525748273</v>
      </c>
      <c r="R78" s="26">
        <f>SUM(R70:R72)/3</f>
        <v>961</v>
      </c>
      <c r="S78" s="18">
        <f>SUM(S70:S72)/3</f>
        <v>3.378411270457887</v>
      </c>
      <c r="T78" s="25" t="s">
        <v>33</v>
      </c>
    </row>
    <row r="79" spans="1:23" s="16" customFormat="1" ht="11.25" customHeight="1" x14ac:dyDescent="0.2">
      <c r="A79" s="38"/>
      <c r="B79" s="37"/>
      <c r="C79" s="49" t="s">
        <v>23</v>
      </c>
      <c r="D79" s="49"/>
      <c r="E79" s="14">
        <f>SUM(E73:E75)/3</f>
        <v>155311</v>
      </c>
      <c r="F79" s="25">
        <f t="shared" si="8"/>
        <v>43.235748914049275</v>
      </c>
      <c r="G79" s="14">
        <f>SUM(G73:G75)/3</f>
        <v>127770.33333333333</v>
      </c>
      <c r="H79" s="25">
        <f t="shared" si="9"/>
        <v>42.852723925374356</v>
      </c>
      <c r="I79" s="14">
        <f>SUM(I73:I75)/3</f>
        <v>27540.666666666668</v>
      </c>
      <c r="J79" s="25">
        <f>SUM(J73:J75)/3</f>
        <v>3.3500355902590542</v>
      </c>
      <c r="K79" s="14" t="s">
        <v>33</v>
      </c>
      <c r="L79" s="26">
        <f>SUM(L73:L75)/3</f>
        <v>10985.666666666666</v>
      </c>
      <c r="M79" s="18">
        <f>+(L79-L60)/L60*100</f>
        <v>15.683246165186549</v>
      </c>
      <c r="N79" s="26">
        <f>SUM(N73:N75)/3</f>
        <v>6105.666666666667</v>
      </c>
      <c r="O79" s="18">
        <f>+(N79-N60)/N60*100</f>
        <v>20.253413865546232</v>
      </c>
      <c r="P79" s="26">
        <f>SUM(P73:P75)/3</f>
        <v>5125</v>
      </c>
      <c r="Q79" s="18">
        <f>+(P79-P60)/P60*100</f>
        <v>19.269257621596463</v>
      </c>
      <c r="R79" s="26">
        <f>SUM(R73:R75)/3</f>
        <v>980.66666666666663</v>
      </c>
      <c r="S79" s="18">
        <f>SUM(S73:S75)/3</f>
        <v>3.5667065844943573</v>
      </c>
      <c r="T79" s="25" t="s">
        <v>33</v>
      </c>
    </row>
    <row r="80" spans="1:23" s="16" customFormat="1" ht="11.25" customHeight="1" x14ac:dyDescent="0.2">
      <c r="A80" s="38"/>
      <c r="B80" s="37"/>
      <c r="C80" s="24"/>
      <c r="D80" s="39" t="s">
        <v>24</v>
      </c>
      <c r="E80" s="14">
        <f>SUM(E76:E77)/2</f>
        <v>139027.33333333334</v>
      </c>
      <c r="F80" s="25">
        <f t="shared" si="8"/>
        <v>26.070252967509305</v>
      </c>
      <c r="G80" s="14">
        <f>SUM(G76:G77)/2</f>
        <v>115328.5</v>
      </c>
      <c r="H80" s="25">
        <f t="shared" si="9"/>
        <v>25.485505997987079</v>
      </c>
      <c r="I80" s="14">
        <f>SUM(I76:I77)/2</f>
        <v>23698.833333333336</v>
      </c>
      <c r="J80" s="25">
        <f>SUM(J64:J69)/6</f>
        <v>2.998799278128887</v>
      </c>
      <c r="K80" s="14" t="s">
        <v>33</v>
      </c>
      <c r="L80" s="26">
        <f>SUM(L76:L77)/2</f>
        <v>10558.166666666668</v>
      </c>
      <c r="M80" s="18">
        <f>(L80-L61)/L61*100</f>
        <v>15.021061805505148</v>
      </c>
      <c r="N80" s="26">
        <f>SUM(N76:N77)/2</f>
        <v>6291.3333333333339</v>
      </c>
      <c r="O80" s="18">
        <f>(N80-N61)/N61*100</f>
        <v>28.037446577572762</v>
      </c>
      <c r="P80" s="26">
        <f>SUM(P76:P77)/2</f>
        <v>5349.5</v>
      </c>
      <c r="Q80" s="18">
        <f>(P80-P61)/P61*100</f>
        <v>26.950915635011651</v>
      </c>
      <c r="R80" s="26">
        <f>SUM(R76:R77)/2</f>
        <v>941.83333333333326</v>
      </c>
      <c r="S80" s="18">
        <f>SUM(S64:S69)/6</f>
        <v>3.6751662431482508</v>
      </c>
      <c r="T80" s="25" t="s">
        <v>33</v>
      </c>
    </row>
    <row r="81" spans="1:23" s="16" customFormat="1" ht="11.25" customHeight="1" x14ac:dyDescent="0.2">
      <c r="A81" s="38"/>
      <c r="B81" s="37"/>
      <c r="C81" s="28"/>
      <c r="D81" s="29" t="s">
        <v>25</v>
      </c>
      <c r="E81" s="26">
        <f>SUM(E78:E79)/2</f>
        <v>152412.33333333331</v>
      </c>
      <c r="F81" s="25">
        <f t="shared" si="8"/>
        <v>47.135324905594175</v>
      </c>
      <c r="G81" s="26">
        <f>SUM(G78:G79)/2</f>
        <v>125003.83333333333</v>
      </c>
      <c r="H81" s="25">
        <f t="shared" si="9"/>
        <v>46.609132491496908</v>
      </c>
      <c r="I81" s="26">
        <f>SUM(I78:I79)/2</f>
        <v>27408.5</v>
      </c>
      <c r="J81" s="25">
        <f>SUM(J65:J70)/6</f>
        <v>3.0989265402673225</v>
      </c>
      <c r="K81" s="26" t="s">
        <v>33</v>
      </c>
      <c r="L81" s="26">
        <f>SUM(L78:L79)/2</f>
        <v>10669.833333333332</v>
      </c>
      <c r="M81" s="25">
        <f>+(L81-L62)/L62*100</f>
        <v>20.653976630229906</v>
      </c>
      <c r="N81" s="26">
        <f>SUM(N78:N79)/2</f>
        <v>5944.5</v>
      </c>
      <c r="O81" s="25">
        <f>+(N81-N62)/N62*100</f>
        <v>28.326257465640076</v>
      </c>
      <c r="P81" s="26">
        <f>SUM(P78:P79)/2</f>
        <v>4973.6666666666661</v>
      </c>
      <c r="Q81" s="25">
        <f>+(P81-P62)/P62*100</f>
        <v>26.187153790857948</v>
      </c>
      <c r="R81" s="26">
        <f>SUM(R78:R79)/2</f>
        <v>970.83333333333326</v>
      </c>
      <c r="S81" s="25">
        <f>SUM(S78:S79)/2</f>
        <v>3.4725589274761219</v>
      </c>
      <c r="T81" s="25" t="s">
        <v>33</v>
      </c>
    </row>
    <row r="82" spans="1:23" s="16" customFormat="1" ht="11.25" customHeight="1" x14ac:dyDescent="0.2">
      <c r="A82" s="53" t="s">
        <v>49</v>
      </c>
      <c r="B82" s="53"/>
      <c r="C82" s="53"/>
      <c r="D82" s="53"/>
      <c r="E82" s="19" t="s">
        <v>7</v>
      </c>
      <c r="F82" s="20" t="s">
        <v>7</v>
      </c>
      <c r="G82" s="19" t="s">
        <v>7</v>
      </c>
      <c r="H82" s="20" t="s">
        <v>7</v>
      </c>
      <c r="I82" s="19" t="s">
        <v>7</v>
      </c>
      <c r="J82" s="20" t="s">
        <v>7</v>
      </c>
      <c r="K82" s="19" t="s">
        <v>7</v>
      </c>
      <c r="L82" s="19" t="s">
        <v>7</v>
      </c>
      <c r="M82" s="36" t="s">
        <v>7</v>
      </c>
      <c r="N82" s="19" t="s">
        <v>7</v>
      </c>
      <c r="O82" s="20" t="s">
        <v>7</v>
      </c>
      <c r="P82" s="19" t="s">
        <v>7</v>
      </c>
      <c r="Q82" s="20" t="s">
        <v>7</v>
      </c>
      <c r="R82" s="19" t="s">
        <v>7</v>
      </c>
      <c r="S82" s="20" t="s">
        <v>7</v>
      </c>
      <c r="T82" s="19" t="s">
        <v>33</v>
      </c>
    </row>
    <row r="83" spans="1:23" s="16" customFormat="1" ht="11.25" customHeight="1" x14ac:dyDescent="0.2">
      <c r="A83" s="43"/>
      <c r="B83" s="49" t="s">
        <v>8</v>
      </c>
      <c r="C83" s="49"/>
      <c r="D83" s="49"/>
      <c r="E83" s="14">
        <v>169753</v>
      </c>
      <c r="F83" s="18">
        <f t="shared" ref="F83:F88" si="10">(E83-E64)/E64*100</f>
        <v>40.270868796377393</v>
      </c>
      <c r="G83" s="14">
        <v>140859</v>
      </c>
      <c r="H83" s="18">
        <f t="shared" ref="H83:H88" si="11">(G83-G64)/G64*100</f>
        <v>40.314579431804596</v>
      </c>
      <c r="I83" s="14">
        <v>28894</v>
      </c>
      <c r="J83" s="18">
        <v>3.6615474213239576</v>
      </c>
      <c r="K83" s="14" t="s">
        <v>33</v>
      </c>
      <c r="L83" s="14">
        <v>11537</v>
      </c>
      <c r="M83" s="18">
        <f t="shared" ref="M83:M88" si="12">(L83-L64)/L64*100</f>
        <v>13.743468401853494</v>
      </c>
      <c r="N83" s="14">
        <v>6968</v>
      </c>
      <c r="O83" s="18">
        <f t="shared" ref="O83:O88" si="13">(N83-N64)/N64*100</f>
        <v>16.307795025872139</v>
      </c>
      <c r="P83" s="14">
        <v>5958</v>
      </c>
      <c r="Q83" s="18">
        <f t="shared" ref="Q83:Q88" si="14">(P83-P64)/P64*100</f>
        <v>17.375886524822697</v>
      </c>
      <c r="R83" s="14">
        <v>1010</v>
      </c>
      <c r="S83" s="18">
        <v>4.0704500978473588</v>
      </c>
      <c r="T83" s="14" t="s">
        <v>33</v>
      </c>
      <c r="U83" s="27"/>
    </row>
    <row r="84" spans="1:23" s="16" customFormat="1" ht="11.25" customHeight="1" x14ac:dyDescent="0.2">
      <c r="A84" s="43"/>
      <c r="B84" s="50" t="s">
        <v>9</v>
      </c>
      <c r="C84" s="50"/>
      <c r="D84" s="50"/>
      <c r="E84" s="14">
        <v>167953</v>
      </c>
      <c r="F84" s="18">
        <f t="shared" si="10"/>
        <v>42.548081003547722</v>
      </c>
      <c r="G84" s="14">
        <v>138911</v>
      </c>
      <c r="H84" s="18">
        <f t="shared" si="11"/>
        <v>42.348721627299277</v>
      </c>
      <c r="I84" s="14">
        <v>29042</v>
      </c>
      <c r="J84" s="18">
        <v>3.622721684174198</v>
      </c>
      <c r="K84" s="14" t="s">
        <v>33</v>
      </c>
      <c r="L84" s="14">
        <v>11477</v>
      </c>
      <c r="M84" s="18">
        <f t="shared" si="12"/>
        <v>14.965441250125213</v>
      </c>
      <c r="N84" s="14">
        <v>6880</v>
      </c>
      <c r="O84" s="18">
        <f t="shared" si="13"/>
        <v>16.74868488036654</v>
      </c>
      <c r="P84" s="14">
        <v>5837</v>
      </c>
      <c r="Q84" s="18">
        <f t="shared" si="14"/>
        <v>16.973947895791582</v>
      </c>
      <c r="R84" s="14">
        <v>1043</v>
      </c>
      <c r="S84" s="18">
        <v>4.0190437246254058</v>
      </c>
      <c r="T84" s="14" t="s">
        <v>33</v>
      </c>
      <c r="U84" s="27"/>
    </row>
    <row r="85" spans="1:23" s="16" customFormat="1" ht="11.25" customHeight="1" x14ac:dyDescent="0.2">
      <c r="A85" s="43"/>
      <c r="B85" s="49" t="s">
        <v>10</v>
      </c>
      <c r="C85" s="49"/>
      <c r="D85" s="49"/>
      <c r="E85" s="14">
        <v>157968</v>
      </c>
      <c r="F85" s="18">
        <f t="shared" si="10"/>
        <v>16.474960184038224</v>
      </c>
      <c r="G85" s="14">
        <v>129705</v>
      </c>
      <c r="H85" s="18">
        <f t="shared" si="11"/>
        <v>15.036673732383749</v>
      </c>
      <c r="I85" s="14">
        <v>28263</v>
      </c>
      <c r="J85" s="18">
        <v>3.4073466922628937</v>
      </c>
      <c r="K85" s="14" t="s">
        <v>33</v>
      </c>
      <c r="L85" s="14">
        <v>10856</v>
      </c>
      <c r="M85" s="18">
        <f t="shared" si="12"/>
        <v>2.8419856006062902</v>
      </c>
      <c r="N85" s="14">
        <v>6041</v>
      </c>
      <c r="O85" s="18">
        <f t="shared" si="13"/>
        <v>-2.0907617504051861</v>
      </c>
      <c r="P85" s="14">
        <v>5048</v>
      </c>
      <c r="Q85" s="18">
        <f t="shared" si="14"/>
        <v>-4.5385779122541603</v>
      </c>
      <c r="R85" s="14">
        <v>993</v>
      </c>
      <c r="S85" s="18">
        <v>3.5289306890206507</v>
      </c>
      <c r="T85" s="14" t="s">
        <v>33</v>
      </c>
    </row>
    <row r="86" spans="1:23" s="16" customFormat="1" ht="11.25" customHeight="1" x14ac:dyDescent="0.2">
      <c r="A86" s="43"/>
      <c r="B86" s="49" t="s">
        <v>11</v>
      </c>
      <c r="C86" s="49"/>
      <c r="D86" s="49"/>
      <c r="E86" s="14">
        <v>151279</v>
      </c>
      <c r="F86" s="18">
        <f t="shared" si="10"/>
        <v>-1.3910164066930444</v>
      </c>
      <c r="G86" s="14">
        <v>123697</v>
      </c>
      <c r="H86" s="18">
        <f t="shared" si="11"/>
        <v>-3.2430402916076755</v>
      </c>
      <c r="I86" s="14">
        <v>27582</v>
      </c>
      <c r="J86" s="18">
        <v>3.2630659390435928</v>
      </c>
      <c r="K86" s="14" t="s">
        <v>33</v>
      </c>
      <c r="L86" s="14">
        <v>10203</v>
      </c>
      <c r="M86" s="18">
        <f t="shared" si="12"/>
        <v>-8.1059173196433392</v>
      </c>
      <c r="N86" s="14">
        <v>5481</v>
      </c>
      <c r="O86" s="18">
        <f t="shared" si="13"/>
        <v>-20.484549543014651</v>
      </c>
      <c r="P86" s="14">
        <v>4538</v>
      </c>
      <c r="Q86" s="18">
        <f t="shared" si="14"/>
        <v>-23.214890016920471</v>
      </c>
      <c r="R86" s="14">
        <v>943</v>
      </c>
      <c r="S86" s="18">
        <v>3.2017992230627685</v>
      </c>
      <c r="T86" s="14" t="s">
        <v>33</v>
      </c>
    </row>
    <row r="87" spans="1:23" s="16" customFormat="1" ht="11.25" customHeight="1" x14ac:dyDescent="0.2">
      <c r="A87" s="43"/>
      <c r="B87" s="49" t="s">
        <v>12</v>
      </c>
      <c r="C87" s="49"/>
      <c r="D87" s="49"/>
      <c r="E87" s="14">
        <v>142966</v>
      </c>
      <c r="F87" s="18">
        <f t="shared" si="10"/>
        <v>-8.353953255810973</v>
      </c>
      <c r="G87" s="14">
        <v>116304</v>
      </c>
      <c r="H87" s="18">
        <f t="shared" si="11"/>
        <v>-10.221158670732178</v>
      </c>
      <c r="I87" s="14">
        <v>26662</v>
      </c>
      <c r="J87" s="18">
        <v>3.08375574297362</v>
      </c>
      <c r="K87" s="14" t="s">
        <v>33</v>
      </c>
      <c r="L87" s="14">
        <v>9631</v>
      </c>
      <c r="M87" s="18">
        <f t="shared" si="12"/>
        <v>-11.593537727189277</v>
      </c>
      <c r="N87" s="14">
        <v>5061</v>
      </c>
      <c r="O87" s="18">
        <f t="shared" si="13"/>
        <v>-23.503627569528415</v>
      </c>
      <c r="P87" s="14">
        <v>4139</v>
      </c>
      <c r="Q87" s="18">
        <f t="shared" si="14"/>
        <v>-26.613475177304963</v>
      </c>
      <c r="R87" s="14">
        <v>922</v>
      </c>
      <c r="S87" s="18">
        <v>2.9564506235943573</v>
      </c>
      <c r="T87" s="14" t="s">
        <v>33</v>
      </c>
    </row>
    <row r="88" spans="1:23" s="16" customFormat="1" ht="11.25" customHeight="1" x14ac:dyDescent="0.2">
      <c r="A88" s="43"/>
      <c r="B88" s="49" t="s">
        <v>13</v>
      </c>
      <c r="C88" s="49"/>
      <c r="D88" s="49"/>
      <c r="E88" s="14">
        <v>131821</v>
      </c>
      <c r="F88" s="18">
        <f t="shared" si="10"/>
        <v>-12.288324494806673</v>
      </c>
      <c r="G88" s="14">
        <v>106488</v>
      </c>
      <c r="H88" s="18">
        <f t="shared" si="11"/>
        <v>-14.024818543666589</v>
      </c>
      <c r="I88" s="14">
        <v>25333</v>
      </c>
      <c r="J88" s="18">
        <v>2.8433597204546928</v>
      </c>
      <c r="K88" s="14" t="s">
        <v>33</v>
      </c>
      <c r="L88" s="14">
        <v>9116</v>
      </c>
      <c r="M88" s="18">
        <f t="shared" si="12"/>
        <v>-14.564198687910029</v>
      </c>
      <c r="N88" s="14">
        <v>4726</v>
      </c>
      <c r="O88" s="18">
        <f t="shared" si="13"/>
        <v>-23.589329021827002</v>
      </c>
      <c r="P88" s="14">
        <v>3822</v>
      </c>
      <c r="Q88" s="18">
        <f t="shared" si="14"/>
        <v>-26.400924321201618</v>
      </c>
      <c r="R88" s="14">
        <v>904</v>
      </c>
      <c r="S88" s="18">
        <v>2.7607559073516956</v>
      </c>
      <c r="T88" s="14" t="s">
        <v>33</v>
      </c>
    </row>
    <row r="89" spans="1:23" s="16" customFormat="1" ht="11.25" customHeight="1" x14ac:dyDescent="0.2">
      <c r="A89" s="43"/>
      <c r="B89" s="49" t="s">
        <v>14</v>
      </c>
      <c r="C89" s="49"/>
      <c r="D89" s="49"/>
      <c r="E89" s="14">
        <v>128279</v>
      </c>
      <c r="F89" s="18">
        <f>(E89-E70)/E70*100</f>
        <v>-13.831530865856115</v>
      </c>
      <c r="G89" s="14">
        <v>103494</v>
      </c>
      <c r="H89" s="18">
        <f>(G89-G70)/G70*100</f>
        <v>-15.076968523320314</v>
      </c>
      <c r="I89" s="14">
        <v>24785</v>
      </c>
      <c r="J89" s="18">
        <v>2.7669592976855548</v>
      </c>
      <c r="K89" s="14" t="s">
        <v>33</v>
      </c>
      <c r="L89" s="14">
        <v>8850</v>
      </c>
      <c r="M89" s="18">
        <f>(L89-L70)/L70*100</f>
        <v>-14.772727272727273</v>
      </c>
      <c r="N89" s="14">
        <v>4701</v>
      </c>
      <c r="O89" s="18">
        <f>(N89-N70)/N70*100</f>
        <v>-19.087779690189329</v>
      </c>
      <c r="P89" s="14">
        <v>3812</v>
      </c>
      <c r="Q89" s="18">
        <f>(P89-P70)/P70*100</f>
        <v>-21.483007209062819</v>
      </c>
      <c r="R89" s="14">
        <v>889</v>
      </c>
      <c r="S89" s="18">
        <v>2.7461518240500045</v>
      </c>
      <c r="T89" s="14" t="s">
        <v>33</v>
      </c>
    </row>
    <row r="90" spans="1:23" s="16" customFormat="1" ht="11.25" customHeight="1" x14ac:dyDescent="0.2">
      <c r="A90" s="43"/>
      <c r="B90" s="49" t="s">
        <v>15</v>
      </c>
      <c r="C90" s="49"/>
      <c r="D90" s="49"/>
      <c r="E90" s="14">
        <v>126355</v>
      </c>
      <c r="F90" s="18">
        <f>(E90-E71)/E71*100</f>
        <v>-16.382659104896398</v>
      </c>
      <c r="G90" s="14">
        <v>101758</v>
      </c>
      <c r="H90" s="18">
        <f>(G90-G71)/G71*100</f>
        <v>-17.712132361860249</v>
      </c>
      <c r="I90" s="14">
        <v>24597</v>
      </c>
      <c r="J90" s="18">
        <v>2.725458898643256</v>
      </c>
      <c r="K90" s="14" t="s">
        <v>33</v>
      </c>
      <c r="L90" s="14">
        <v>8944</v>
      </c>
      <c r="M90" s="18">
        <f>(L90-L71)/L71*100</f>
        <v>-13.79277108433735</v>
      </c>
      <c r="N90" s="14">
        <v>4840</v>
      </c>
      <c r="O90" s="18">
        <f>(N90-N71)/N71*100</f>
        <v>-17.109094022949133</v>
      </c>
      <c r="P90" s="14">
        <v>3942</v>
      </c>
      <c r="Q90" s="18">
        <f>(P90-P71)/P71*100</f>
        <v>-19.303991811668372</v>
      </c>
      <c r="R90" s="14">
        <v>898</v>
      </c>
      <c r="S90" s="18">
        <v>2.8273505272074071</v>
      </c>
      <c r="T90" s="14" t="s">
        <v>33</v>
      </c>
      <c r="U90" s="27"/>
    </row>
    <row r="91" spans="1:23" s="16" customFormat="1" ht="11.25" customHeight="1" x14ac:dyDescent="0.2">
      <c r="A91" s="43"/>
      <c r="B91" s="49" t="s">
        <v>16</v>
      </c>
      <c r="C91" s="49"/>
      <c r="D91" s="49"/>
      <c r="E91" s="14">
        <v>120294</v>
      </c>
      <c r="F91" s="18">
        <f>(E91-E72)/E72*100</f>
        <v>-19.02665589660743</v>
      </c>
      <c r="G91" s="14">
        <v>96360</v>
      </c>
      <c r="H91" s="18">
        <f>(G91-G72)/G72*100</f>
        <v>-20.483896256075525</v>
      </c>
      <c r="I91" s="14">
        <v>23934</v>
      </c>
      <c r="J91" s="18">
        <v>2.5947240137184271</v>
      </c>
      <c r="K91" s="14" t="s">
        <v>33</v>
      </c>
      <c r="L91" s="14">
        <v>8943</v>
      </c>
      <c r="M91" s="18">
        <f>(L91-L72)/L72*100</f>
        <v>-13.200038823643597</v>
      </c>
      <c r="N91" s="14">
        <v>4663</v>
      </c>
      <c r="O91" s="18">
        <f>(N91-N72)/N72*100</f>
        <v>-18.207332047009299</v>
      </c>
      <c r="P91" s="14">
        <v>3747</v>
      </c>
      <c r="Q91" s="18">
        <f>(P91-P72)/P72*100</f>
        <v>-20.731965305690714</v>
      </c>
      <c r="R91" s="14">
        <v>916</v>
      </c>
      <c r="S91" s="18">
        <v>2.7239536174314338</v>
      </c>
      <c r="T91" s="14" t="s">
        <v>33</v>
      </c>
    </row>
    <row r="92" spans="1:23" s="16" customFormat="1" ht="11.25" customHeight="1" x14ac:dyDescent="0.2">
      <c r="A92" s="43"/>
      <c r="B92" s="49" t="s">
        <v>17</v>
      </c>
      <c r="C92" s="49"/>
      <c r="D92" s="49"/>
      <c r="E92" s="14" t="s">
        <v>7</v>
      </c>
      <c r="F92" s="14" t="s">
        <v>7</v>
      </c>
      <c r="G92" s="14" t="s">
        <v>7</v>
      </c>
      <c r="H92" s="14" t="s">
        <v>7</v>
      </c>
      <c r="I92" s="14" t="s">
        <v>7</v>
      </c>
      <c r="J92" s="14" t="s">
        <v>7</v>
      </c>
      <c r="K92" s="14" t="s">
        <v>7</v>
      </c>
      <c r="L92" s="14" t="s">
        <v>7</v>
      </c>
      <c r="M92" s="14" t="s">
        <v>7</v>
      </c>
      <c r="N92" s="14" t="s">
        <v>7</v>
      </c>
      <c r="O92" s="14" t="s">
        <v>7</v>
      </c>
      <c r="P92" s="14" t="s">
        <v>7</v>
      </c>
      <c r="Q92" s="14" t="s">
        <v>7</v>
      </c>
      <c r="R92" s="14" t="s">
        <v>7</v>
      </c>
      <c r="S92" s="14" t="s">
        <v>7</v>
      </c>
      <c r="T92" s="14" t="s">
        <v>7</v>
      </c>
      <c r="V92" s="27"/>
    </row>
    <row r="93" spans="1:23" s="16" customFormat="1" ht="11.25" customHeight="1" x14ac:dyDescent="0.2">
      <c r="A93" s="43"/>
      <c r="B93" s="49" t="s">
        <v>18</v>
      </c>
      <c r="C93" s="49"/>
      <c r="D93" s="49"/>
      <c r="E93" s="14" t="s">
        <v>7</v>
      </c>
      <c r="F93" s="14" t="s">
        <v>7</v>
      </c>
      <c r="G93" s="14" t="s">
        <v>7</v>
      </c>
      <c r="H93" s="14" t="s">
        <v>7</v>
      </c>
      <c r="I93" s="14" t="s">
        <v>7</v>
      </c>
      <c r="J93" s="14" t="s">
        <v>7</v>
      </c>
      <c r="K93" s="14" t="s">
        <v>7</v>
      </c>
      <c r="L93" s="14" t="s">
        <v>7</v>
      </c>
      <c r="M93" s="14" t="s">
        <v>7</v>
      </c>
      <c r="N93" s="14" t="s">
        <v>7</v>
      </c>
      <c r="O93" s="14" t="s">
        <v>7</v>
      </c>
      <c r="P93" s="14" t="s">
        <v>7</v>
      </c>
      <c r="Q93" s="14" t="s">
        <v>7</v>
      </c>
      <c r="R93" s="14" t="s">
        <v>7</v>
      </c>
      <c r="S93" s="14" t="s">
        <v>7</v>
      </c>
      <c r="T93" s="14" t="s">
        <v>7</v>
      </c>
    </row>
    <row r="94" spans="1:23" s="16" customFormat="1" ht="11.25" customHeight="1" x14ac:dyDescent="0.2">
      <c r="A94" s="43"/>
      <c r="B94" s="49" t="s">
        <v>19</v>
      </c>
      <c r="C94" s="49"/>
      <c r="D94" s="49"/>
      <c r="E94" s="14" t="s">
        <v>7</v>
      </c>
      <c r="F94" s="14" t="s">
        <v>7</v>
      </c>
      <c r="G94" s="14" t="s">
        <v>7</v>
      </c>
      <c r="H94" s="14" t="s">
        <v>7</v>
      </c>
      <c r="I94" s="14" t="s">
        <v>7</v>
      </c>
      <c r="J94" s="14" t="s">
        <v>7</v>
      </c>
      <c r="K94" s="14" t="s">
        <v>7</v>
      </c>
      <c r="L94" s="14" t="s">
        <v>7</v>
      </c>
      <c r="M94" s="14" t="s">
        <v>7</v>
      </c>
      <c r="N94" s="14" t="s">
        <v>7</v>
      </c>
      <c r="O94" s="14" t="s">
        <v>7</v>
      </c>
      <c r="P94" s="14" t="s">
        <v>7</v>
      </c>
      <c r="Q94" s="14" t="s">
        <v>7</v>
      </c>
      <c r="R94" s="14" t="s">
        <v>7</v>
      </c>
      <c r="S94" s="14" t="s">
        <v>7</v>
      </c>
      <c r="T94" s="14" t="s">
        <v>7</v>
      </c>
      <c r="W94" s="35"/>
    </row>
    <row r="95" spans="1:23" s="16" customFormat="1" ht="11.25" customHeight="1" x14ac:dyDescent="0.2">
      <c r="A95" s="43"/>
      <c r="B95" s="42"/>
      <c r="C95" s="49" t="s">
        <v>20</v>
      </c>
      <c r="D95" s="49"/>
      <c r="E95" s="14">
        <f>SUM(E83:E85)/3</f>
        <v>165224.66666666666</v>
      </c>
      <c r="F95" s="18">
        <f>(E95-E76)/E76*100</f>
        <v>32.368932661083569</v>
      </c>
      <c r="G95" s="14">
        <f>SUM(G83:G85)/3</f>
        <v>136491.66666666666</v>
      </c>
      <c r="H95" s="18">
        <f>(G95-G76)/G76*100</f>
        <v>31.780937423565593</v>
      </c>
      <c r="I95" s="14">
        <f>SUM(I83:I85)/3</f>
        <v>28733</v>
      </c>
      <c r="J95" s="18">
        <f>SUM(J83:J85)/3</f>
        <v>3.5638719325870163</v>
      </c>
      <c r="K95" s="14" t="s">
        <v>33</v>
      </c>
      <c r="L95" s="14">
        <f>SUM(L83:L85)/3</f>
        <v>11290</v>
      </c>
      <c r="M95" s="18">
        <f>(L95-L76)/L76*100</f>
        <v>10.390456945440317</v>
      </c>
      <c r="N95" s="14">
        <f>SUM(N83:N85)/3</f>
        <v>6629.666666666667</v>
      </c>
      <c r="O95" s="18">
        <f>(N95-N76)/N76*100</f>
        <v>10.163952586684397</v>
      </c>
      <c r="P95" s="14">
        <f>SUM(P83:P85)/3</f>
        <v>5614.333333333333</v>
      </c>
      <c r="Q95" s="18">
        <f>(P95-P76)/P76*100</f>
        <v>9.6977986192523051</v>
      </c>
      <c r="R95" s="14">
        <f>SUM(R83:R85)/3</f>
        <v>1015.3333333333334</v>
      </c>
      <c r="S95" s="18">
        <f>SUM(S83:S85)/3</f>
        <v>3.8728081704978052</v>
      </c>
      <c r="T95" s="14" t="s">
        <v>33</v>
      </c>
    </row>
    <row r="96" spans="1:23" s="16" customFormat="1" ht="11.25" customHeight="1" x14ac:dyDescent="0.2">
      <c r="A96" s="43"/>
      <c r="B96" s="42"/>
      <c r="C96" s="49" t="s">
        <v>21</v>
      </c>
      <c r="D96" s="49"/>
      <c r="E96" s="14">
        <f>SUM(E86:E88)/3</f>
        <v>142022</v>
      </c>
      <c r="F96" s="18">
        <f>(E96-E77)/E77*100</f>
        <v>-7.3165107678921091</v>
      </c>
      <c r="G96" s="14">
        <f>SUM(G86:G88)/3</f>
        <v>115496.33333333333</v>
      </c>
      <c r="H96" s="18">
        <f>(G96-G77)/G77*100</f>
        <v>-9.1169241987477925</v>
      </c>
      <c r="I96" s="14">
        <f>SUM(I86:I88)/3</f>
        <v>26525.666666666668</v>
      </c>
      <c r="J96" s="18">
        <f>SUM(J86:J88)/3</f>
        <v>3.0633938008239685</v>
      </c>
      <c r="K96" s="14" t="s">
        <v>33</v>
      </c>
      <c r="L96" s="14">
        <f>SUM(L86:L88)/3</f>
        <v>9650</v>
      </c>
      <c r="M96" s="18">
        <f>(L96-L77)/L77*100</f>
        <v>-11.37845532188447</v>
      </c>
      <c r="N96" s="14">
        <f>SUM(N86:N88)/3</f>
        <v>5089.333333333333</v>
      </c>
      <c r="O96" s="18">
        <f>(N96-N77)/N77*100</f>
        <v>-22.473849903523924</v>
      </c>
      <c r="P96" s="14">
        <f>SUM(P86:P88)/3</f>
        <v>4166.333333333333</v>
      </c>
      <c r="Q96" s="18">
        <f>(P96-P77)/P77*100</f>
        <v>-25.347906587827758</v>
      </c>
      <c r="R96" s="14">
        <f>SUM(R86:R88)/3</f>
        <v>923</v>
      </c>
      <c r="S96" s="18">
        <f>SUM(S86:S88)/3</f>
        <v>2.9730019180029408</v>
      </c>
      <c r="T96" s="14" t="s">
        <v>33</v>
      </c>
    </row>
    <row r="97" spans="1:20" s="16" customFormat="1" ht="11.25" customHeight="1" x14ac:dyDescent="0.2">
      <c r="A97" s="43"/>
      <c r="B97" s="42"/>
      <c r="C97" s="49" t="s">
        <v>22</v>
      </c>
      <c r="D97" s="49"/>
      <c r="E97" s="14">
        <f>SUM(E89:E91)/3</f>
        <v>124976</v>
      </c>
      <c r="F97" s="18">
        <f>(E97-E78)/E78*100</f>
        <v>-16.411654675938202</v>
      </c>
      <c r="G97" s="14">
        <f>SUM(G89:G91)/3</f>
        <v>100537.33333333333</v>
      </c>
      <c r="H97" s="18">
        <f>(G97-G78)/G78*100</f>
        <v>-17.752350618468991</v>
      </c>
      <c r="I97" s="14">
        <f>SUM(I89:I91)/3</f>
        <v>24438.666666666668</v>
      </c>
      <c r="J97" s="18">
        <f>SUM(J89:J91)/3</f>
        <v>2.6957140700157463</v>
      </c>
      <c r="K97" s="14" t="s">
        <v>33</v>
      </c>
      <c r="L97" s="14">
        <f>SUM(L89:L91)/3</f>
        <v>8912.3333333333339</v>
      </c>
      <c r="M97" s="18">
        <f>(L97-L78)/L78*100</f>
        <v>-13.92376537248084</v>
      </c>
      <c r="N97" s="14">
        <f>SUM(N89:N91)/3</f>
        <v>4734.666666666667</v>
      </c>
      <c r="O97" s="18">
        <f>(N97-N78)/N78*100</f>
        <v>-18.132564841498549</v>
      </c>
      <c r="P97" s="14">
        <f>SUM(P89:P91)/3</f>
        <v>3833.6666666666665</v>
      </c>
      <c r="Q97" s="14">
        <f>(P97-P78)/P78*100</f>
        <v>-20.501831755028686</v>
      </c>
      <c r="R97" s="14">
        <f>SUM(R89:R91)/3</f>
        <v>901</v>
      </c>
      <c r="S97" s="18">
        <f>SUM(S89:S91)/3</f>
        <v>2.7658186562296154</v>
      </c>
      <c r="T97" s="14" t="s">
        <v>33</v>
      </c>
    </row>
    <row r="98" spans="1:20" s="16" customFormat="1" ht="11.25" customHeight="1" x14ac:dyDescent="0.2">
      <c r="A98" s="43"/>
      <c r="B98" s="42"/>
      <c r="C98" s="49" t="s">
        <v>23</v>
      </c>
      <c r="D98" s="49"/>
      <c r="E98" s="14" t="s">
        <v>7</v>
      </c>
      <c r="F98" s="14" t="s">
        <v>7</v>
      </c>
      <c r="G98" s="14" t="s">
        <v>7</v>
      </c>
      <c r="H98" s="14" t="s">
        <v>7</v>
      </c>
      <c r="I98" s="14" t="s">
        <v>7</v>
      </c>
      <c r="J98" s="14" t="s">
        <v>7</v>
      </c>
      <c r="K98" s="14" t="s">
        <v>7</v>
      </c>
      <c r="L98" s="14" t="s">
        <v>7</v>
      </c>
      <c r="M98" s="14" t="s">
        <v>7</v>
      </c>
      <c r="N98" s="14" t="s">
        <v>7</v>
      </c>
      <c r="O98" s="14" t="s">
        <v>7</v>
      </c>
      <c r="P98" s="14" t="s">
        <v>7</v>
      </c>
      <c r="Q98" s="14" t="s">
        <v>7</v>
      </c>
      <c r="R98" s="14" t="s">
        <v>7</v>
      </c>
      <c r="S98" s="14" t="s">
        <v>7</v>
      </c>
      <c r="T98" s="14" t="s">
        <v>7</v>
      </c>
    </row>
    <row r="99" spans="1:20" s="16" customFormat="1" ht="11.25" customHeight="1" x14ac:dyDescent="0.2">
      <c r="A99" s="43"/>
      <c r="B99" s="42"/>
      <c r="C99" s="24"/>
      <c r="D99" s="41" t="s">
        <v>24</v>
      </c>
      <c r="E99" s="14">
        <f>SUM(E95:E96)/2</f>
        <v>153623.33333333331</v>
      </c>
      <c r="F99" s="18">
        <f>(E99-E80)/E80*100</f>
        <v>10.498654940755033</v>
      </c>
      <c r="G99" s="14">
        <f>SUM(G95:G96)/2</f>
        <v>125994</v>
      </c>
      <c r="H99" s="18">
        <f>(G99-G80)/G80*100</f>
        <v>9.2479309103994236</v>
      </c>
      <c r="I99" s="14">
        <f>SUM(I95:I96)/2</f>
        <v>27629.333333333336</v>
      </c>
      <c r="J99" s="18">
        <f>SUM(J83:J88)/6</f>
        <v>3.313632866705492</v>
      </c>
      <c r="K99" s="14" t="s">
        <v>33</v>
      </c>
      <c r="L99" s="14">
        <f>SUM(L95:L96)/2</f>
        <v>10470</v>
      </c>
      <c r="M99" s="18">
        <f>(L99-L80)/L80*100</f>
        <v>-0.83505659126427767</v>
      </c>
      <c r="N99" s="14">
        <f>SUM(N95:N96)/2</f>
        <v>5859.5</v>
      </c>
      <c r="O99" s="18">
        <f>(N99-N80)/N80*100</f>
        <v>-6.8639398113807442</v>
      </c>
      <c r="P99" s="14">
        <f>SUM(P95:P96)/2</f>
        <v>4890.333333333333</v>
      </c>
      <c r="Q99" s="18">
        <f>(P99-P80)/P80*100</f>
        <v>-8.5833567000031206</v>
      </c>
      <c r="R99" s="14">
        <f>SUM(R95:R96)/2</f>
        <v>969.16666666666674</v>
      </c>
      <c r="S99" s="18">
        <f>SUM(S83:S88)/6</f>
        <v>3.4229050442503728</v>
      </c>
      <c r="T99" s="14" t="s">
        <v>33</v>
      </c>
    </row>
    <row r="100" spans="1:20" s="16" customFormat="1" ht="11.25" customHeight="1" x14ac:dyDescent="0.2">
      <c r="A100" s="43"/>
      <c r="B100" s="42"/>
      <c r="C100" s="28"/>
      <c r="D100" s="29" t="s">
        <v>25</v>
      </c>
      <c r="E100" s="26" t="s">
        <v>7</v>
      </c>
      <c r="F100" s="26" t="s">
        <v>7</v>
      </c>
      <c r="G100" s="26" t="s">
        <v>7</v>
      </c>
      <c r="H100" s="26" t="s">
        <v>7</v>
      </c>
      <c r="I100" s="26" t="s">
        <v>7</v>
      </c>
      <c r="J100" s="26" t="s">
        <v>7</v>
      </c>
      <c r="K100" s="26" t="s">
        <v>7</v>
      </c>
      <c r="L100" s="26" t="s">
        <v>7</v>
      </c>
      <c r="M100" s="26" t="s">
        <v>7</v>
      </c>
      <c r="N100" s="26" t="s">
        <v>7</v>
      </c>
      <c r="O100" s="26" t="s">
        <v>7</v>
      </c>
      <c r="P100" s="26" t="s">
        <v>7</v>
      </c>
      <c r="Q100" s="26" t="s">
        <v>7</v>
      </c>
      <c r="R100" s="26" t="s">
        <v>7</v>
      </c>
      <c r="S100" s="26" t="s">
        <v>7</v>
      </c>
      <c r="T100" s="26" t="s">
        <v>7</v>
      </c>
    </row>
    <row r="101" spans="1:20" s="30" customFormat="1" ht="5.25" customHeight="1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</row>
    <row r="102" spans="1:20" s="16" customFormat="1" ht="11.25" x14ac:dyDescent="0.2">
      <c r="A102" s="44" t="s">
        <v>26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</row>
    <row r="103" spans="1:20" s="16" customFormat="1" ht="24" customHeight="1" x14ac:dyDescent="0.2">
      <c r="A103" s="45" t="s">
        <v>37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</row>
    <row r="104" spans="1:20" s="16" customFormat="1" ht="11.25" x14ac:dyDescent="0.2">
      <c r="A104" s="46" t="s">
        <v>32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 spans="1:20" s="16" customFormat="1" ht="11.25" x14ac:dyDescent="0.2">
      <c r="A105" s="46" t="s">
        <v>46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spans="1:20" s="16" customFormat="1" ht="11.25" x14ac:dyDescent="0.2">
      <c r="A106" s="46" t="s">
        <v>47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</row>
    <row r="107" spans="1:20" s="16" customFormat="1" ht="11.25" x14ac:dyDescent="0.2">
      <c r="A107" s="46" t="s">
        <v>48</v>
      </c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spans="1:20" s="30" customFormat="1" ht="5.25" customHeight="1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</row>
    <row r="109" spans="1:20" s="16" customFormat="1" ht="11.25" x14ac:dyDescent="0.2">
      <c r="A109" s="44" t="s">
        <v>28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</row>
    <row r="110" spans="1:20" s="17" customFormat="1" ht="5.25" customHeight="1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</row>
    <row r="111" spans="1:20" s="16" customFormat="1" ht="11.25" x14ac:dyDescent="0.2">
      <c r="A111" s="44" t="s">
        <v>50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</row>
    <row r="112" spans="1:20" s="16" customFormat="1" ht="11.25" x14ac:dyDescent="0.2">
      <c r="A112" s="44" t="s">
        <v>27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</row>
    <row r="114" spans="7:20" x14ac:dyDescent="0.2">
      <c r="J114" s="34"/>
      <c r="L114" s="34"/>
      <c r="M114" s="31"/>
      <c r="N114" s="31"/>
      <c r="O114" s="31"/>
      <c r="Q114" s="31"/>
      <c r="T114" s="31"/>
    </row>
    <row r="115" spans="7:20" x14ac:dyDescent="0.2">
      <c r="G115" s="32"/>
      <c r="H115" s="32"/>
      <c r="I115" s="32"/>
      <c r="K115" s="32"/>
      <c r="M115" s="31"/>
      <c r="O115" s="31"/>
      <c r="Q115" s="31"/>
      <c r="T115" s="31"/>
    </row>
    <row r="116" spans="7:20" x14ac:dyDescent="0.2">
      <c r="G116" s="32"/>
      <c r="H116" s="32"/>
      <c r="I116" s="32"/>
      <c r="K116" s="32"/>
      <c r="M116" s="31"/>
      <c r="O116" s="31"/>
      <c r="Q116" s="31"/>
      <c r="T116" s="31"/>
    </row>
    <row r="117" spans="7:20" x14ac:dyDescent="0.2">
      <c r="G117" s="32"/>
      <c r="H117" s="32"/>
      <c r="I117" s="32"/>
      <c r="K117" s="32"/>
      <c r="M117" s="31"/>
      <c r="O117" s="31"/>
      <c r="Q117" s="31"/>
      <c r="T117" s="31"/>
    </row>
    <row r="118" spans="7:20" x14ac:dyDescent="0.2">
      <c r="G118" s="32"/>
      <c r="H118" s="32"/>
      <c r="I118" s="32"/>
      <c r="K118" s="32"/>
      <c r="M118" s="31"/>
      <c r="O118" s="31"/>
      <c r="Q118" s="31"/>
      <c r="T118" s="31"/>
    </row>
    <row r="119" spans="7:20" x14ac:dyDescent="0.2">
      <c r="G119" s="32"/>
      <c r="H119" s="32"/>
      <c r="I119" s="32"/>
      <c r="K119" s="32"/>
      <c r="M119" s="31"/>
      <c r="O119" s="31"/>
      <c r="Q119" s="31"/>
      <c r="T119" s="31"/>
    </row>
    <row r="120" spans="7:20" x14ac:dyDescent="0.2">
      <c r="G120" s="32"/>
      <c r="H120" s="32"/>
      <c r="I120" s="32"/>
      <c r="K120" s="32"/>
      <c r="M120" s="31"/>
      <c r="O120" s="31"/>
      <c r="Q120" s="31"/>
      <c r="T120" s="31"/>
    </row>
    <row r="121" spans="7:20" x14ac:dyDescent="0.2">
      <c r="G121" s="32"/>
      <c r="H121" s="32"/>
      <c r="I121" s="32"/>
      <c r="K121" s="32"/>
      <c r="M121" s="31"/>
      <c r="O121" s="31"/>
      <c r="Q121" s="31"/>
      <c r="T121" s="31"/>
    </row>
    <row r="122" spans="7:20" x14ac:dyDescent="0.2">
      <c r="G122" s="32"/>
      <c r="H122" s="32"/>
      <c r="I122" s="32"/>
      <c r="K122" s="32"/>
      <c r="M122" s="31"/>
      <c r="O122" s="31"/>
      <c r="Q122" s="31"/>
      <c r="T122" s="31"/>
    </row>
    <row r="123" spans="7:20" x14ac:dyDescent="0.2">
      <c r="G123" s="32"/>
      <c r="H123" s="32"/>
      <c r="I123" s="32"/>
      <c r="K123" s="32"/>
      <c r="M123" s="31"/>
      <c r="O123" s="31"/>
      <c r="Q123" s="31"/>
      <c r="T123" s="31"/>
    </row>
    <row r="125" spans="7:20" x14ac:dyDescent="0.2">
      <c r="G125" s="33"/>
    </row>
  </sheetData>
  <mergeCells count="117">
    <mergeCell ref="B72:D72"/>
    <mergeCell ref="C97:D97"/>
    <mergeCell ref="C98:D98"/>
    <mergeCell ref="B92:D92"/>
    <mergeCell ref="B93:D93"/>
    <mergeCell ref="B94:D94"/>
    <mergeCell ref="C95:D95"/>
    <mergeCell ref="C96:D96"/>
    <mergeCell ref="B87:D87"/>
    <mergeCell ref="B88:D88"/>
    <mergeCell ref="B89:D89"/>
    <mergeCell ref="B90:D90"/>
    <mergeCell ref="B91:D91"/>
    <mergeCell ref="B73:D73"/>
    <mergeCell ref="B74:D74"/>
    <mergeCell ref="B75:D75"/>
    <mergeCell ref="C76:D76"/>
    <mergeCell ref="A82:D82"/>
    <mergeCell ref="B83:D83"/>
    <mergeCell ref="B84:D84"/>
    <mergeCell ref="B85:D85"/>
    <mergeCell ref="B86:D86"/>
    <mergeCell ref="C59:D59"/>
    <mergeCell ref="C60:D60"/>
    <mergeCell ref="B65:D65"/>
    <mergeCell ref="B66:D66"/>
    <mergeCell ref="B67:D67"/>
    <mergeCell ref="B68:D68"/>
    <mergeCell ref="B69:D69"/>
    <mergeCell ref="B70:D70"/>
    <mergeCell ref="B71:D71"/>
    <mergeCell ref="B55:D55"/>
    <mergeCell ref="B50:D50"/>
    <mergeCell ref="B51:D51"/>
    <mergeCell ref="B52:D52"/>
    <mergeCell ref="B53:D53"/>
    <mergeCell ref="B54:D54"/>
    <mergeCell ref="B56:D56"/>
    <mergeCell ref="C57:D57"/>
    <mergeCell ref="C58:D58"/>
    <mergeCell ref="A1:T1"/>
    <mergeCell ref="A2:T2"/>
    <mergeCell ref="A3:T3"/>
    <mergeCell ref="A4:T4"/>
    <mergeCell ref="S6:T6"/>
    <mergeCell ref="A6:D6"/>
    <mergeCell ref="A12:D12"/>
    <mergeCell ref="A13:D13"/>
    <mergeCell ref="A14:D14"/>
    <mergeCell ref="P7:Q7"/>
    <mergeCell ref="A8:D8"/>
    <mergeCell ref="G7:H7"/>
    <mergeCell ref="N7:O7"/>
    <mergeCell ref="A5:D5"/>
    <mergeCell ref="L5:T5"/>
    <mergeCell ref="E6:I6"/>
    <mergeCell ref="E5:K5"/>
    <mergeCell ref="L6:M6"/>
    <mergeCell ref="N6:R6"/>
    <mergeCell ref="A15:D15"/>
    <mergeCell ref="J6:K6"/>
    <mergeCell ref="A9:D9"/>
    <mergeCell ref="A10:D10"/>
    <mergeCell ref="A7:D7"/>
    <mergeCell ref="E7:F7"/>
    <mergeCell ref="A11:D11"/>
    <mergeCell ref="A35:D3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31:D31"/>
    <mergeCell ref="A32:D32"/>
    <mergeCell ref="A33:D33"/>
    <mergeCell ref="A34:D34"/>
    <mergeCell ref="A25:D25"/>
    <mergeCell ref="A26:D26"/>
    <mergeCell ref="A27:D27"/>
    <mergeCell ref="A28:D28"/>
    <mergeCell ref="A29:D29"/>
    <mergeCell ref="A30:D30"/>
    <mergeCell ref="A102:T102"/>
    <mergeCell ref="A37:D37"/>
    <mergeCell ref="A42:D42"/>
    <mergeCell ref="A101:T101"/>
    <mergeCell ref="A36:D36"/>
    <mergeCell ref="A38:D38"/>
    <mergeCell ref="A39:D39"/>
    <mergeCell ref="A41:D41"/>
    <mergeCell ref="A40:D40"/>
    <mergeCell ref="A43:D43"/>
    <mergeCell ref="A44:D44"/>
    <mergeCell ref="B45:D45"/>
    <mergeCell ref="B46:D46"/>
    <mergeCell ref="B47:D47"/>
    <mergeCell ref="B48:D48"/>
    <mergeCell ref="B49:D49"/>
    <mergeCell ref="C77:D77"/>
    <mergeCell ref="C78:D78"/>
    <mergeCell ref="C79:D79"/>
    <mergeCell ref="A63:D63"/>
    <mergeCell ref="B64:D64"/>
    <mergeCell ref="A112:T112"/>
    <mergeCell ref="A103:T103"/>
    <mergeCell ref="A105:T105"/>
    <mergeCell ref="A108:T108"/>
    <mergeCell ref="A109:T109"/>
    <mergeCell ref="A104:T104"/>
    <mergeCell ref="A106:T106"/>
    <mergeCell ref="A110:T110"/>
    <mergeCell ref="A111:T111"/>
    <mergeCell ref="A107:T107"/>
  </mergeCells>
  <phoneticPr fontId="0" type="noConversion"/>
  <pageMargins left="0" right="0" top="0.29527559055118113" bottom="0" header="0" footer="0"/>
  <pageSetup paperSize="256" scale="70" fitToHeight="0" orientation="landscape" r:id="rId1"/>
  <headerFooter alignWithMargins="0"/>
  <ignoredErrors>
    <ignoredError sqref="F63:F69 H63:H69 E80 F70:H70 F71:F72 H71:H72 Q71:Q72 O71:O72 M71:M72 M70:O70 M64:M69 O64:O69 Q64:Q69 M63 M73:S74 N64:N69 R64:S69 P64:P69 P70:S70 N71:N72 P71:P72 R71:S72 R63 L81 F73:H74 E81 G81 H75 F75 M75:R75" unlockedFormula="1"/>
    <ignoredError sqref="F80:G80 M77 M76 N63:Q63 H76 H78 F78:F79 F76 H77 F77 F81 H81:I81 I80 H79:H80 Q76 O76:O81 Q77:Q81 M78:M80 M81 R80:R81 S81" formula="1" unlockedFormula="1"/>
    <ignoredError sqref="E76:E77 I76:J76 L76:L79 I77:J77 E78:E79 I78:J78 L80 N79:N81 N78" formulaRange="1" unlockedFormula="1"/>
    <ignoredError sqref="A41 A39 A40 A42 A44 A43 A6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Serie dal 1985</vt:lpstr>
      <vt:lpstr>'Serie dal 1985'!Titoli_stampa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Persone in cerca d'impiego, disoccupati iscritti, secondo il tipo, e tasso di disoccupazione, in Svizzera e in Ticino, per mese, trimestre e semestre dal 2009 e complessivamente dal 1985</dc:title>
  <dc:creator>Nepomuceno Ralf</dc:creator>
  <cp:lastModifiedBy>Stephani Eric / T126272</cp:lastModifiedBy>
  <cp:lastPrinted>2015-04-10T06:43:45Z</cp:lastPrinted>
  <dcterms:created xsi:type="dcterms:W3CDTF">2005-06-24T14:42:02Z</dcterms:created>
  <dcterms:modified xsi:type="dcterms:W3CDTF">2021-10-18T14:45:06Z</dcterms:modified>
</cp:coreProperties>
</file>