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Dropbox\EV\2016 Hardware\Electrical Layouts\LV Battery layout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I24" i="1"/>
  <c r="M22" i="1"/>
  <c r="I22" i="1"/>
  <c r="D22" i="1"/>
  <c r="C26" i="1"/>
  <c r="D10" i="1"/>
  <c r="I10" i="1"/>
  <c r="H5" i="1"/>
  <c r="J12" i="1"/>
  <c r="L12" i="1"/>
  <c r="O12" i="1"/>
  <c r="I8" i="1"/>
  <c r="M8" i="1"/>
  <c r="D8" i="1"/>
  <c r="G26" i="1"/>
  <c r="O26" i="1"/>
  <c r="C12" i="1"/>
  <c r="G12" i="1"/>
</calcChain>
</file>

<file path=xl/sharedStrings.xml><?xml version="1.0" encoding="utf-8"?>
<sst xmlns="http://schemas.openxmlformats.org/spreadsheetml/2006/main" count="46" uniqueCount="25">
  <si>
    <t xml:space="preserve">LV battery pack </t>
  </si>
  <si>
    <t xml:space="preserve">Single cell battery capacity </t>
  </si>
  <si>
    <t>required voltage</t>
  </si>
  <si>
    <t xml:space="preserve">required current </t>
  </si>
  <si>
    <t>Recommended C rate (Dis)</t>
  </si>
  <si>
    <t>Run time  (h)</t>
  </si>
  <si>
    <t>Dead Voltage</t>
  </si>
  <si>
    <t>Charged Voltage</t>
  </si>
  <si>
    <t>Nominal Voltage</t>
  </si>
  <si>
    <t>Picked series</t>
  </si>
  <si>
    <t xml:space="preserve">Total cells </t>
  </si>
  <si>
    <t>Cell D (inch)</t>
  </si>
  <si>
    <t>Size W(")</t>
  </si>
  <si>
    <t>Size L (")</t>
  </si>
  <si>
    <t>Required total capacity (Ah)</t>
  </si>
  <si>
    <t>Cell Diameter (mm)</t>
  </si>
  <si>
    <t>Cell Height (")</t>
  </si>
  <si>
    <t xml:space="preserve">Required series  cells </t>
  </si>
  <si>
    <t>Required parallel cells (rounded up)</t>
  </si>
  <si>
    <t>Volume (cm^3)</t>
  </si>
  <si>
    <t>Cell weight (g)</t>
  </si>
  <si>
    <t>Total weight (kg)</t>
  </si>
  <si>
    <t>Cell Width (cm)</t>
  </si>
  <si>
    <t>Cell Length (cm)</t>
  </si>
  <si>
    <t>Cell 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</si>
</sst>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1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L1" sqref="L1"/>
    </sheetView>
  </sheetViews>
  <sheetFormatPr defaultRowHeight="15" x14ac:dyDescent="0.25"/>
  <cols>
    <col min="8" max="8" width="14.140625" customWidth="1"/>
    <col min="11" max="11" width="13.7109375" customWidth="1"/>
    <col min="14" max="14" width="13.5703125" bestFit="1" customWidth="1"/>
    <col min="15" max="15" width="12.28515625" bestFit="1" customWidth="1"/>
  </cols>
  <sheetData>
    <row r="1" spans="1:15" x14ac:dyDescent="0.55000000000000004">
      <c r="A1" t="s">
        <v>0</v>
      </c>
      <c r="D1" t="s">
        <v>2</v>
      </c>
      <c r="F1">
        <v>24</v>
      </c>
      <c r="G1" s="4" t="s">
        <v>3</v>
      </c>
      <c r="H1" s="4"/>
      <c r="I1">
        <v>12</v>
      </c>
      <c r="K1" t="s">
        <v>5</v>
      </c>
      <c r="L1">
        <v>1</v>
      </c>
    </row>
    <row r="3" spans="1:15" x14ac:dyDescent="0.55000000000000004">
      <c r="A3" t="s">
        <v>1</v>
      </c>
      <c r="D3">
        <v>2.7</v>
      </c>
      <c r="F3" t="s">
        <v>4</v>
      </c>
      <c r="I3">
        <v>1.2</v>
      </c>
      <c r="K3" t="s">
        <v>20</v>
      </c>
      <c r="L3">
        <v>45.6</v>
      </c>
    </row>
    <row r="5" spans="1:15" x14ac:dyDescent="0.55000000000000004">
      <c r="A5" t="s">
        <v>15</v>
      </c>
      <c r="D5">
        <v>18</v>
      </c>
      <c r="F5" t="s">
        <v>11</v>
      </c>
      <c r="H5">
        <f>D5*0.0393701</f>
        <v>0.70866180000000001</v>
      </c>
      <c r="K5" t="s">
        <v>16</v>
      </c>
      <c r="L5">
        <v>2.5590000000000002</v>
      </c>
    </row>
    <row r="7" spans="1:15" x14ac:dyDescent="0.55000000000000004">
      <c r="A7" t="s">
        <v>6</v>
      </c>
      <c r="D7">
        <v>3</v>
      </c>
      <c r="F7" t="s">
        <v>7</v>
      </c>
      <c r="I7">
        <v>4.2</v>
      </c>
      <c r="K7" t="s">
        <v>8</v>
      </c>
      <c r="M7">
        <v>3.6</v>
      </c>
    </row>
    <row r="8" spans="1:15" x14ac:dyDescent="0.55000000000000004">
      <c r="A8" t="s">
        <v>17</v>
      </c>
      <c r="D8" s="1">
        <f>F1/D7</f>
        <v>8</v>
      </c>
      <c r="F8" t="s">
        <v>17</v>
      </c>
      <c r="I8" s="1">
        <f>F1/I7</f>
        <v>5.7142857142857144</v>
      </c>
      <c r="K8" t="s">
        <v>17</v>
      </c>
      <c r="M8" s="1">
        <f>F1/M7</f>
        <v>6.6666666666666661</v>
      </c>
    </row>
    <row r="10" spans="1:15" x14ac:dyDescent="0.55000000000000004">
      <c r="A10" t="s">
        <v>14</v>
      </c>
      <c r="D10">
        <f>I1*L1</f>
        <v>12</v>
      </c>
      <c r="F10" t="s">
        <v>18</v>
      </c>
      <c r="I10" s="1">
        <f>ROUND(D10/(D3*I3),0)</f>
        <v>4</v>
      </c>
      <c r="K10" t="s">
        <v>9</v>
      </c>
      <c r="M10" s="2">
        <v>7</v>
      </c>
    </row>
    <row r="12" spans="1:15" x14ac:dyDescent="0.55000000000000004">
      <c r="A12" t="s">
        <v>10</v>
      </c>
      <c r="C12" s="1">
        <f>I10*M10</f>
        <v>28</v>
      </c>
      <c r="E12" t="s">
        <v>21</v>
      </c>
      <c r="G12">
        <f>(L3*C12)/1000</f>
        <v>1.2767999999999999</v>
      </c>
      <c r="I12" t="s">
        <v>12</v>
      </c>
      <c r="J12">
        <f>I10*H5</f>
        <v>2.8346472</v>
      </c>
      <c r="K12" t="s">
        <v>13</v>
      </c>
      <c r="L12" s="3">
        <f>M10*H5</f>
        <v>4.9606326000000003</v>
      </c>
      <c r="N12" t="s">
        <v>19</v>
      </c>
      <c r="O12" s="3">
        <f>L5*L12*J12*16.387064</f>
        <v>589.66793604085512</v>
      </c>
    </row>
    <row r="15" spans="1:15" x14ac:dyDescent="0.55000000000000004">
      <c r="A15" t="s">
        <v>0</v>
      </c>
      <c r="D15" t="s">
        <v>2</v>
      </c>
      <c r="F15">
        <v>24</v>
      </c>
      <c r="G15" s="4" t="s">
        <v>3</v>
      </c>
      <c r="H15" s="4"/>
      <c r="I15">
        <v>12</v>
      </c>
      <c r="K15" t="s">
        <v>5</v>
      </c>
      <c r="L15">
        <v>1</v>
      </c>
    </row>
    <row r="17" spans="1:15" x14ac:dyDescent="0.55000000000000004">
      <c r="A17" t="s">
        <v>1</v>
      </c>
      <c r="D17">
        <v>7.05</v>
      </c>
      <c r="F17" t="s">
        <v>4</v>
      </c>
      <c r="I17">
        <v>1.5</v>
      </c>
      <c r="K17" t="s">
        <v>20</v>
      </c>
      <c r="L17">
        <v>157.5</v>
      </c>
    </row>
    <row r="19" spans="1:15" x14ac:dyDescent="0.55000000000000004">
      <c r="A19" t="s">
        <v>22</v>
      </c>
      <c r="D19">
        <v>0.88</v>
      </c>
      <c r="F19" t="s">
        <v>23</v>
      </c>
      <c r="H19">
        <v>4.5</v>
      </c>
      <c r="K19" t="s">
        <v>24</v>
      </c>
      <c r="L19">
        <v>18.149999999999999</v>
      </c>
    </row>
    <row r="21" spans="1:15" x14ac:dyDescent="0.55000000000000004">
      <c r="A21" t="s">
        <v>6</v>
      </c>
      <c r="D21">
        <v>3</v>
      </c>
      <c r="F21" t="s">
        <v>7</v>
      </c>
      <c r="I21">
        <v>4.2</v>
      </c>
      <c r="K21" t="s">
        <v>8</v>
      </c>
      <c r="M21">
        <v>3.6</v>
      </c>
    </row>
    <row r="22" spans="1:15" x14ac:dyDescent="0.55000000000000004">
      <c r="A22" t="s">
        <v>17</v>
      </c>
      <c r="D22" s="1">
        <f>F15/D21</f>
        <v>8</v>
      </c>
      <c r="F22" t="s">
        <v>17</v>
      </c>
      <c r="I22" s="1">
        <f>F15/I21</f>
        <v>5.7142857142857144</v>
      </c>
      <c r="K22" t="s">
        <v>17</v>
      </c>
      <c r="M22" s="1">
        <f>F15/M21</f>
        <v>6.6666666666666661</v>
      </c>
    </row>
    <row r="24" spans="1:15" x14ac:dyDescent="0.55000000000000004">
      <c r="A24" t="s">
        <v>14</v>
      </c>
      <c r="D24">
        <f>I15*L15</f>
        <v>12</v>
      </c>
      <c r="F24" t="s">
        <v>18</v>
      </c>
      <c r="I24">
        <f>ROUND(D24/(D17*I17),0)</f>
        <v>1</v>
      </c>
      <c r="K24" t="s">
        <v>9</v>
      </c>
      <c r="M24" s="2">
        <v>7</v>
      </c>
    </row>
    <row r="26" spans="1:15" x14ac:dyDescent="0.55000000000000004">
      <c r="A26" t="s">
        <v>10</v>
      </c>
      <c r="C26" s="1">
        <f>I24*M24</f>
        <v>7</v>
      </c>
      <c r="E26" t="s">
        <v>21</v>
      </c>
      <c r="G26">
        <f>(L17*C26)/1000</f>
        <v>1.1025</v>
      </c>
      <c r="L26" s="3"/>
      <c r="N26" t="s">
        <v>19</v>
      </c>
      <c r="O26" s="3">
        <f>D19*H19*L19*C26</f>
        <v>503.11799999999994</v>
      </c>
    </row>
  </sheetData>
  <mergeCells count="2">
    <mergeCell ref="G1:H1"/>
    <mergeCell ref="G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2016-01-17T21:33:32Z</dcterms:created>
  <dcterms:modified xsi:type="dcterms:W3CDTF">2016-03-16T03:03:53Z</dcterms:modified>
</cp:coreProperties>
</file>